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5"/>
  <workbookPr/>
  <mc:AlternateContent xmlns:mc="http://schemas.openxmlformats.org/markup-compatibility/2006">
    <mc:Choice Requires="x15">
      <x15ac:absPath xmlns:x15ac="http://schemas.microsoft.com/office/spreadsheetml/2010/11/ac" url="https://wutwaw-my.sharepoint.com/personal/jerzy_kuta_pw_edu_pl/Documents/"/>
    </mc:Choice>
  </mc:AlternateContent>
  <xr:revisionPtr revIDLastSave="0" documentId="8_{95CC43D1-284B-4D3D-973D-7FD81F78BF49}" xr6:coauthVersionLast="47" xr6:coauthVersionMax="47" xr10:uidLastSave="{00000000-0000-0000-0000-000000000000}"/>
  <bookViews>
    <workbookView xWindow="-30" yWindow="2685" windowWidth="27690" windowHeight="13740" xr2:uid="{00000000-000D-0000-FFFF-FFFF00000000}"/>
  </bookViews>
  <sheets>
    <sheet name="Ex1" sheetId="11" r:id="rId1"/>
    <sheet name="Ex2" sheetId="10" r:id="rId2"/>
    <sheet name="Ex3 x2" sheetId="7" r:id="rId3"/>
    <sheet name="Ex4" sheetId="8" r:id="rId4"/>
    <sheet name="Ex5" sheetId="9" r:id="rId5"/>
    <sheet name="Ex6" sheetId="12" r:id="rId6"/>
    <sheet name="Ex7 x2" sheetId="14" r:id="rId7"/>
    <sheet name="Solution" sheetId="5"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12" l="1"/>
  <c r="H7" i="12"/>
  <c r="H8" i="12"/>
  <c r="H5" i="12"/>
  <c r="H4" i="12"/>
  <c r="G6" i="5" l="1"/>
  <c r="H6" i="5" s="1" a="1"/>
  <c r="H6" i="5" s="1"/>
  <c r="G7" i="5"/>
  <c r="H7" i="5" s="1" a="1"/>
  <c r="H7" i="5" s="1"/>
  <c r="G8" i="5"/>
  <c r="G9" i="5"/>
  <c r="H9" i="5" s="1" a="1"/>
  <c r="H9" i="5" s="1"/>
  <c r="G10" i="5"/>
  <c r="G11" i="5"/>
  <c r="H11" i="5" s="1" a="1"/>
  <c r="H11" i="5" s="1"/>
  <c r="G12" i="5"/>
  <c r="H12" i="5" s="1" a="1"/>
  <c r="H12" i="5" s="1"/>
  <c r="G13" i="5"/>
  <c r="H13" i="5" s="1" a="1"/>
  <c r="H13" i="5" s="1"/>
  <c r="G14" i="5"/>
  <c r="H14" i="5" s="1" a="1"/>
  <c r="H14" i="5" s="1"/>
  <c r="G15" i="5"/>
  <c r="H15" i="5" s="1" a="1"/>
  <c r="H15" i="5" s="1"/>
  <c r="G16" i="5"/>
  <c r="G17" i="5"/>
  <c r="H17" i="5" s="1" a="1"/>
  <c r="H17" i="5" s="1"/>
  <c r="G18" i="5"/>
  <c r="H18" i="5" s="1" a="1"/>
  <c r="H18" i="5" s="1"/>
  <c r="G19" i="5"/>
  <c r="G20" i="5"/>
  <c r="H20" i="5" s="1" a="1"/>
  <c r="H20" i="5" s="1"/>
  <c r="G21" i="5"/>
  <c r="H21" i="5" s="1" a="1"/>
  <c r="H21" i="5" s="1"/>
  <c r="G22" i="5"/>
  <c r="H22" i="5" s="1" a="1"/>
  <c r="H22" i="5" s="1"/>
  <c r="G23" i="5"/>
  <c r="H23" i="5" s="1" a="1"/>
  <c r="H23" i="5" s="1"/>
  <c r="G24" i="5"/>
  <c r="G25" i="5"/>
  <c r="G26" i="5"/>
  <c r="G27" i="5"/>
  <c r="G28" i="5"/>
  <c r="G29" i="5"/>
  <c r="H29" i="5" s="1" a="1"/>
  <c r="H29" i="5" s="1"/>
  <c r="G30" i="5"/>
  <c r="H30" i="5" s="1" a="1"/>
  <c r="H30" i="5" s="1"/>
  <c r="G31" i="5"/>
  <c r="G32" i="5"/>
  <c r="G33" i="5"/>
  <c r="G34" i="5"/>
  <c r="G35" i="5"/>
  <c r="H35" i="5" s="1" a="1"/>
  <c r="H35" i="5" s="1"/>
  <c r="G36" i="5"/>
  <c r="G37" i="5"/>
  <c r="H37" i="5" s="1" a="1"/>
  <c r="H37" i="5" s="1"/>
  <c r="G38" i="5"/>
  <c r="H38" i="5" s="1" a="1"/>
  <c r="H38" i="5" s="1"/>
  <c r="G39" i="5"/>
  <c r="H39" i="5" s="1" a="1"/>
  <c r="H39" i="5" s="1"/>
  <c r="G40" i="5"/>
  <c r="G41" i="5"/>
  <c r="H41" i="5" s="1" a="1"/>
  <c r="H41" i="5" s="1"/>
  <c r="G42" i="5"/>
  <c r="H42" i="5" s="1" a="1"/>
  <c r="H42" i="5" s="1"/>
  <c r="G43" i="5"/>
  <c r="G44" i="5"/>
  <c r="H44" i="5" s="1" a="1"/>
  <c r="H44" i="5" s="1"/>
  <c r="G45" i="5"/>
  <c r="H45" i="5" s="1" a="1"/>
  <c r="H45" i="5" s="1"/>
  <c r="G46" i="5"/>
  <c r="H46" i="5" s="1" a="1"/>
  <c r="H46" i="5" s="1"/>
  <c r="G47" i="5"/>
  <c r="H47" i="5" s="1" a="1"/>
  <c r="H47" i="5" s="1"/>
  <c r="G48" i="5"/>
  <c r="G49" i="5"/>
  <c r="G50" i="5"/>
  <c r="G51" i="5"/>
  <c r="G52" i="5"/>
  <c r="G53" i="5"/>
  <c r="H53" i="5" s="1" a="1"/>
  <c r="H53" i="5" s="1"/>
  <c r="G54" i="5"/>
  <c r="G55" i="5"/>
  <c r="G56" i="5"/>
  <c r="G57" i="5"/>
  <c r="G58" i="5"/>
  <c r="G59" i="5"/>
  <c r="H59" i="5" s="1" a="1"/>
  <c r="H59" i="5" s="1"/>
  <c r="G60" i="5"/>
  <c r="G61" i="5"/>
  <c r="H61" i="5" s="1" a="1"/>
  <c r="H61" i="5" s="1"/>
  <c r="G62" i="5"/>
  <c r="H62" i="5" s="1" a="1"/>
  <c r="H62" i="5" s="1"/>
  <c r="G63" i="5"/>
  <c r="H63" i="5" s="1" a="1"/>
  <c r="H63" i="5" s="1"/>
  <c r="G64" i="5"/>
  <c r="G65" i="5"/>
  <c r="G66" i="5"/>
  <c r="H66" i="5" s="1" a="1"/>
  <c r="H66" i="5" s="1"/>
  <c r="G67" i="5"/>
  <c r="H67" i="5" s="1" a="1"/>
  <c r="H67" i="5" s="1"/>
  <c r="G68" i="5"/>
  <c r="H68" i="5" s="1" a="1"/>
  <c r="H68" i="5" s="1"/>
  <c r="G69" i="5"/>
  <c r="H69" i="5" s="1" a="1"/>
  <c r="H69" i="5" s="1"/>
  <c r="G70" i="5"/>
  <c r="H70" i="5" s="1" a="1"/>
  <c r="H70" i="5" s="1"/>
  <c r="G71" i="5"/>
  <c r="H71" i="5" s="1" a="1"/>
  <c r="H71" i="5" s="1"/>
  <c r="G72" i="5"/>
  <c r="G73" i="5"/>
  <c r="G74" i="5"/>
  <c r="G75" i="5"/>
  <c r="G76" i="5"/>
  <c r="G77" i="5"/>
  <c r="H77" i="5" s="1" a="1"/>
  <c r="H77" i="5" s="1"/>
  <c r="G78" i="5"/>
  <c r="H78" i="5" s="1" a="1"/>
  <c r="H78" i="5" s="1"/>
  <c r="G79" i="5"/>
  <c r="H79" i="5" s="1" a="1"/>
  <c r="H79" i="5" s="1"/>
  <c r="G80" i="5"/>
  <c r="G81" i="5"/>
  <c r="G82" i="5"/>
  <c r="G83" i="5"/>
  <c r="H83" i="5" s="1" a="1"/>
  <c r="H83" i="5" s="1"/>
  <c r="G84" i="5"/>
  <c r="H84" i="5" s="1" a="1"/>
  <c r="H84" i="5" s="1"/>
  <c r="G85" i="5"/>
  <c r="H85" i="5" s="1" a="1"/>
  <c r="H85" i="5" s="1"/>
  <c r="G86" i="5"/>
  <c r="H86" i="5" s="1" a="1"/>
  <c r="H86" i="5" s="1"/>
  <c r="G87" i="5"/>
  <c r="H87" i="5" s="1" a="1"/>
  <c r="H87" i="5" s="1"/>
  <c r="G88" i="5"/>
  <c r="G89" i="5"/>
  <c r="H89" i="5" s="1" a="1"/>
  <c r="H89" i="5" s="1"/>
  <c r="G90" i="5"/>
  <c r="G91" i="5"/>
  <c r="H91" i="5" s="1" a="1"/>
  <c r="H91" i="5" s="1"/>
  <c r="G92" i="5"/>
  <c r="H92" i="5" s="1" a="1"/>
  <c r="H92" i="5" s="1"/>
  <c r="G5" i="5"/>
  <c r="H5" i="5" s="1" a="1"/>
  <c r="H5" i="5" s="1"/>
  <c r="N46" i="5" a="1"/>
  <c r="N46" i="5" s="1"/>
  <c r="N47" i="5" a="1"/>
  <c r="N47" i="5" s="1"/>
  <c r="N48" i="5" a="1"/>
  <c r="N48" i="5" s="1"/>
  <c r="N49" i="5" a="1"/>
  <c r="N49" i="5" s="1"/>
  <c r="N45" i="5" a="1"/>
  <c r="N45" i="5" s="1"/>
  <c r="O46" i="5" a="1"/>
  <c r="O46" i="5" s="1"/>
  <c r="O47" i="5" a="1"/>
  <c r="O47" i="5" s="1"/>
  <c r="O48" i="5" a="1"/>
  <c r="O48" i="5" s="1"/>
  <c r="O49" i="5" a="1"/>
  <c r="O49" i="5" s="1"/>
  <c r="P49" i="5" s="1"/>
  <c r="O45" i="5" a="1"/>
  <c r="O45" i="5" s="1"/>
  <c r="H24" i="5" a="1"/>
  <c r="H24" i="5" s="1"/>
  <c r="H36" i="5" a="1"/>
  <c r="H36" i="5" s="1"/>
  <c r="H48" i="5" a="1"/>
  <c r="H48" i="5" s="1"/>
  <c r="H54" i="5" a="1"/>
  <c r="H54" i="5" s="1"/>
  <c r="H60" i="5" a="1"/>
  <c r="H60" i="5" s="1"/>
  <c r="H72" i="5" a="1"/>
  <c r="H72" i="5" s="1"/>
  <c r="H90" i="5" a="1"/>
  <c r="H90" i="5" s="1"/>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5" i="5"/>
  <c r="N24" i="5"/>
  <c r="N30" i="5" s="1"/>
  <c r="O24" i="5"/>
  <c r="O30" i="5" s="1"/>
  <c r="O23" i="5"/>
  <c r="O29" i="5" s="1"/>
  <c r="N23" i="5"/>
  <c r="N29" i="5" s="1"/>
  <c r="H8" i="5" a="1"/>
  <c r="H8" i="5" s="1"/>
  <c r="H10" i="5" a="1"/>
  <c r="H10" i="5" s="1"/>
  <c r="H16" i="5" a="1"/>
  <c r="H16" i="5" s="1"/>
  <c r="H19" i="5" a="1"/>
  <c r="H19" i="5" s="1"/>
  <c r="H25" i="5" a="1"/>
  <c r="H25" i="5" s="1"/>
  <c r="H26" i="5" a="1"/>
  <c r="H26" i="5" s="1"/>
  <c r="H27" i="5" a="1"/>
  <c r="H27" i="5" s="1"/>
  <c r="H28" i="5" a="1"/>
  <c r="H28" i="5" s="1"/>
  <c r="H31" i="5" a="1"/>
  <c r="H31" i="5" s="1"/>
  <c r="H32" i="5" a="1"/>
  <c r="H32" i="5" s="1"/>
  <c r="H33" i="5" a="1"/>
  <c r="H33" i="5" s="1"/>
  <c r="H34" i="5" a="1"/>
  <c r="H34" i="5" s="1"/>
  <c r="H40" i="5" a="1"/>
  <c r="H40" i="5" s="1"/>
  <c r="H43" i="5" a="1"/>
  <c r="H43" i="5" s="1"/>
  <c r="H49" i="5" a="1"/>
  <c r="H49" i="5" s="1"/>
  <c r="H50" i="5" a="1"/>
  <c r="H50" i="5" s="1"/>
  <c r="H51" i="5" a="1"/>
  <c r="H51" i="5" s="1"/>
  <c r="H52" i="5" a="1"/>
  <c r="H52" i="5" s="1"/>
  <c r="H55" i="5" a="1"/>
  <c r="H55" i="5" s="1"/>
  <c r="H56" i="5" a="1"/>
  <c r="H56" i="5" s="1"/>
  <c r="H57" i="5" a="1"/>
  <c r="H57" i="5" s="1"/>
  <c r="H58" i="5" a="1"/>
  <c r="H58" i="5" s="1"/>
  <c r="H64" i="5" a="1"/>
  <c r="H64" i="5" s="1"/>
  <c r="H65" i="5" a="1"/>
  <c r="H65" i="5" s="1"/>
  <c r="H73" i="5" a="1"/>
  <c r="H73" i="5" s="1"/>
  <c r="H74" i="5" a="1"/>
  <c r="H74" i="5" s="1"/>
  <c r="H75" i="5" a="1"/>
  <c r="H75" i="5" s="1"/>
  <c r="H76" i="5" a="1"/>
  <c r="H76" i="5" s="1"/>
  <c r="H80" i="5" a="1"/>
  <c r="H80" i="5" s="1"/>
  <c r="H81" i="5" a="1"/>
  <c r="H81" i="5" s="1"/>
  <c r="H82" i="5" a="1"/>
  <c r="H82" i="5" s="1"/>
  <c r="H88" i="5" a="1"/>
  <c r="H88" i="5" s="1"/>
  <c r="N35" i="5" l="1"/>
  <c r="O34" i="5"/>
  <c r="P45" i="5"/>
  <c r="P46" i="5"/>
  <c r="P47" i="5"/>
  <c r="P48" i="5"/>
  <c r="N34" i="5"/>
  <c r="P34" i="5" s="1"/>
  <c r="O38" i="5"/>
  <c r="N38" i="5"/>
  <c r="O37" i="5"/>
  <c r="N37" i="5"/>
  <c r="O36" i="5"/>
  <c r="N36" i="5"/>
  <c r="O35" i="5"/>
  <c r="P29" i="5"/>
  <c r="P30" i="5"/>
  <c r="P35" i="5" l="1"/>
  <c r="P37" i="5"/>
  <c r="P38" i="5"/>
  <c r="P3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Rafiul Haq</author>
  </authors>
  <commentList>
    <comment ref="G4" authorId="0" shapeId="0" xr:uid="{5F74BD11-63BA-4C3A-A963-1D4C597AEE08}">
      <text>
        <r>
          <rPr>
            <b/>
            <sz val="14"/>
            <color indexed="81"/>
            <rFont val="Tahoma"/>
            <family val="2"/>
          </rPr>
          <t>Task 01.</t>
        </r>
      </text>
    </comment>
    <comment ref="H4" authorId="0" shapeId="0" xr:uid="{FBD0D2E9-218A-4CE3-A9BF-5B8BE9AE401A}">
      <text>
        <r>
          <rPr>
            <b/>
            <sz val="14"/>
            <color indexed="81"/>
            <rFont val="Tahoma"/>
            <family val="2"/>
          </rPr>
          <t>Task 02.</t>
        </r>
      </text>
    </comment>
    <comment ref="I4" authorId="0" shapeId="0" xr:uid="{FF0F94E0-4EBC-40B6-BCAA-4587827793AF}">
      <text>
        <r>
          <rPr>
            <b/>
            <sz val="14"/>
            <color indexed="81"/>
            <rFont val="Tahoma"/>
            <family val="2"/>
          </rPr>
          <t xml:space="preserve">Task 05 
</t>
        </r>
        <r>
          <rPr>
            <sz val="10"/>
            <color indexed="81"/>
            <rFont val="Tahoma"/>
            <family val="2"/>
          </rPr>
          <t>Helper Column</t>
        </r>
      </text>
    </comment>
    <comment ref="J4" authorId="0" shapeId="0" xr:uid="{001B83F1-528F-488A-A7A4-FD328A6719B1}">
      <text>
        <r>
          <rPr>
            <b/>
            <sz val="14"/>
            <color indexed="81"/>
            <rFont val="Tahoma"/>
            <family val="2"/>
          </rPr>
          <t xml:space="preserve">Task 05
</t>
        </r>
        <r>
          <rPr>
            <sz val="10"/>
            <color indexed="81"/>
            <rFont val="Tahoma"/>
            <family val="2"/>
          </rPr>
          <t>Helper Column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<sst xmlns="http://schemas.openxmlformats.org/spreadsheetml/2006/main" count="9578" uniqueCount="2091">
  <si>
    <t>x</t>
  </si>
  <si>
    <t>y</t>
  </si>
  <si>
    <t>Employee ID</t>
  </si>
  <si>
    <t>Name</t>
  </si>
  <si>
    <t>Hourly Wage</t>
  </si>
  <si>
    <t>Hours Worked</t>
  </si>
  <si>
    <t>Taxable Income</t>
  </si>
  <si>
    <t>Taxes to Be Paid</t>
  </si>
  <si>
    <t>Tax Rate:</t>
  </si>
  <si>
    <t>Graciela</t>
  </si>
  <si>
    <t>Kenan</t>
  </si>
  <si>
    <t>Andrea</t>
  </si>
  <si>
    <t>Kolton</t>
  </si>
  <si>
    <t>Dangelo</t>
  </si>
  <si>
    <t>Louis</t>
  </si>
  <si>
    <t>Kerry</t>
  </si>
  <si>
    <t>Anne</t>
  </si>
  <si>
    <t>Keisha</t>
  </si>
  <si>
    <t>Dymond</t>
  </si>
  <si>
    <t>Ingrid</t>
  </si>
  <si>
    <t>Jaime</t>
  </si>
  <si>
    <t>Lilly</t>
  </si>
  <si>
    <t>Rogelio</t>
  </si>
  <si>
    <t>Totals:</t>
  </si>
  <si>
    <t>Average:</t>
  </si>
  <si>
    <t>Highest:</t>
  </si>
  <si>
    <t>Lowest:</t>
  </si>
  <si>
    <t>Number of Employees:</t>
  </si>
  <si>
    <t>Date</t>
  </si>
  <si>
    <t>Sales Rep</t>
  </si>
  <si>
    <t>Shift</t>
  </si>
  <si>
    <t>Cost Price</t>
  </si>
  <si>
    <t>Selling Price</t>
  </si>
  <si>
    <t>Profit</t>
  </si>
  <si>
    <t>Profit %</t>
  </si>
  <si>
    <t>Commission</t>
  </si>
  <si>
    <t>Weekday</t>
  </si>
  <si>
    <t>Ben</t>
  </si>
  <si>
    <t>Night</t>
  </si>
  <si>
    <t>Jacob</t>
  </si>
  <si>
    <t>Day</t>
  </si>
  <si>
    <t>Commission Data</t>
  </si>
  <si>
    <t>Profit range in %</t>
  </si>
  <si>
    <t>Commission %</t>
  </si>
  <si>
    <t>ShiftWise Daily Payment</t>
  </si>
  <si>
    <t>Payment per Shift</t>
  </si>
  <si>
    <t>Task 04</t>
  </si>
  <si>
    <t>Both</t>
  </si>
  <si>
    <t>Task 05</t>
  </si>
  <si>
    <t>Income</t>
  </si>
  <si>
    <t>Task 06</t>
  </si>
  <si>
    <t>Category</t>
  </si>
  <si>
    <t>Product</t>
  </si>
  <si>
    <t>Sales</t>
  </si>
  <si>
    <t>Average Rating</t>
  </si>
  <si>
    <t>Avg. Rating</t>
  </si>
  <si>
    <t>Accessories</t>
  </si>
  <si>
    <t>Bike Racks</t>
  </si>
  <si>
    <t>Locks</t>
  </si>
  <si>
    <t>Helmets</t>
  </si>
  <si>
    <t>Gloves</t>
  </si>
  <si>
    <t>Lights</t>
  </si>
  <si>
    <t>Chains</t>
  </si>
  <si>
    <t>Bikes</t>
  </si>
  <si>
    <t>Cargo Bike</t>
  </si>
  <si>
    <t>Mountain Bikes</t>
  </si>
  <si>
    <t>Clothing</t>
  </si>
  <si>
    <t>Bib-Shorts</t>
  </si>
  <si>
    <t>Caps</t>
  </si>
  <si>
    <t>Jerseys</t>
  </si>
  <si>
    <t>Components</t>
  </si>
  <si>
    <t>Bottom Brackets</t>
  </si>
  <si>
    <t>Brakes</t>
  </si>
  <si>
    <t>Handlebars</t>
  </si>
  <si>
    <t>Item</t>
  </si>
  <si>
    <t>Price</t>
  </si>
  <si>
    <t>Unit</t>
  </si>
  <si>
    <t>Amount</t>
  </si>
  <si>
    <t>Discount</t>
  </si>
  <si>
    <t>Net Amount</t>
  </si>
  <si>
    <t>Sales Tax</t>
  </si>
  <si>
    <t>Total</t>
  </si>
  <si>
    <t>Tax:</t>
  </si>
  <si>
    <t>Ball Point Pen</t>
  </si>
  <si>
    <t>Calculator</t>
  </si>
  <si>
    <t>Clipboard</t>
  </si>
  <si>
    <t>Eraser</t>
  </si>
  <si>
    <t>Gel Pen</t>
  </si>
  <si>
    <t>Glue</t>
  </si>
  <si>
    <t>Highlighter</t>
  </si>
  <si>
    <t>Marker</t>
  </si>
  <si>
    <t>Notebook</t>
  </si>
  <si>
    <t>Pencil</t>
  </si>
  <si>
    <t>Stapler</t>
  </si>
  <si>
    <t>Sticky Notes</t>
  </si>
  <si>
    <t>result</t>
  </si>
  <si>
    <t>Grade</t>
  </si>
  <si>
    <t>Grades table</t>
  </si>
  <si>
    <t>Leonardo Dixon</t>
  </si>
  <si>
    <t>Give to everyone grades according to the table</t>
  </si>
  <si>
    <t>Mateo Her</t>
  </si>
  <si>
    <t>Points</t>
  </si>
  <si>
    <t>Jose Henderson</t>
  </si>
  <si>
    <t>Abigail Mejia</t>
  </si>
  <si>
    <t>Wyatt Chin</t>
  </si>
  <si>
    <t>Carson Lu</t>
  </si>
  <si>
    <t>Dylan Choi</t>
  </si>
  <si>
    <t>Ezekiel Kumar</t>
  </si>
  <si>
    <t>Dominic Guzman</t>
  </si>
  <si>
    <t>Angel Powell</t>
  </si>
  <si>
    <t>Mateo Vu</t>
  </si>
  <si>
    <t>Caroline Jenkins</t>
  </si>
  <si>
    <t>Nora Brown</t>
  </si>
  <si>
    <t>Adeline Huang</t>
  </si>
  <si>
    <t>Jackson Perry</t>
  </si>
  <si>
    <t>Riley Padilla</t>
  </si>
  <si>
    <t>Leah Pena</t>
  </si>
  <si>
    <t>Owen Lam</t>
  </si>
  <si>
    <t>Kennedy Foster</t>
  </si>
  <si>
    <t>John Moore</t>
  </si>
  <si>
    <t>William Vu</t>
  </si>
  <si>
    <t>Sadie Washington</t>
  </si>
  <si>
    <t>Gabriel Holmes</t>
  </si>
  <si>
    <t>Wyatt Rojas</t>
  </si>
  <si>
    <t>Eva Coleman</t>
  </si>
  <si>
    <t>Dominic Clark</t>
  </si>
  <si>
    <t>Lucy Alexander</t>
  </si>
  <si>
    <t>Everleigh Washington</t>
  </si>
  <si>
    <t>Leilani Butler</t>
  </si>
  <si>
    <t>Peyton Huang</t>
  </si>
  <si>
    <t>EEID</t>
  </si>
  <si>
    <t>Full Name</t>
  </si>
  <si>
    <t>Job Title</t>
  </si>
  <si>
    <t>Department</t>
  </si>
  <si>
    <t>Business Unit</t>
  </si>
  <si>
    <t>Gender</t>
  </si>
  <si>
    <t>Ethnicity</t>
  </si>
  <si>
    <t>Age</t>
  </si>
  <si>
    <t>Hire Date</t>
  </si>
  <si>
    <t>Annual Salary</t>
  </si>
  <si>
    <t>Bonus %</t>
  </si>
  <si>
    <t>Country</t>
  </si>
  <si>
    <t>City</t>
  </si>
  <si>
    <t>E02387</t>
  </si>
  <si>
    <t>Emily Davis</t>
  </si>
  <si>
    <t>Sr. Manger</t>
  </si>
  <si>
    <t>IT</t>
  </si>
  <si>
    <t>Research &amp; Development</t>
  </si>
  <si>
    <t>Female</t>
  </si>
  <si>
    <t>Black</t>
  </si>
  <si>
    <t>United States</t>
  </si>
  <si>
    <t>Seattle</t>
  </si>
  <si>
    <t>E04105</t>
  </si>
  <si>
    <t>Theodore Dinh</t>
  </si>
  <si>
    <t>Technical Architect</t>
  </si>
  <si>
    <t>Manufacturing</t>
  </si>
  <si>
    <t>Male</t>
  </si>
  <si>
    <t>Asian</t>
  </si>
  <si>
    <t>China</t>
  </si>
  <si>
    <t>Chongqing</t>
  </si>
  <si>
    <t>E02572</t>
  </si>
  <si>
    <t>Luna Sanders</t>
  </si>
  <si>
    <t>Director</t>
  </si>
  <si>
    <t>Finance</t>
  </si>
  <si>
    <t>Speciality Products</t>
  </si>
  <si>
    <t>Caucasian</t>
  </si>
  <si>
    <t>Chicago</t>
  </si>
  <si>
    <t>E02832</t>
  </si>
  <si>
    <t>Penelope Jordan</t>
  </si>
  <si>
    <t>Computer Systems Manager</t>
  </si>
  <si>
    <t>E01639</t>
  </si>
  <si>
    <t>Austin Vo</t>
  </si>
  <si>
    <t>Sr. Analyst</t>
  </si>
  <si>
    <t>Phoenix</t>
  </si>
  <si>
    <t>E00644</t>
  </si>
  <si>
    <t>Joshua Gupta</t>
  </si>
  <si>
    <t>Account Representative</t>
  </si>
  <si>
    <t>Corporate</t>
  </si>
  <si>
    <t>E01550</t>
  </si>
  <si>
    <t>Ruby Barnes</t>
  </si>
  <si>
    <t>Manager</t>
  </si>
  <si>
    <t>E04332</t>
  </si>
  <si>
    <t>Luke Martin</t>
  </si>
  <si>
    <t>Analyst</t>
  </si>
  <si>
    <t>Miami</t>
  </si>
  <si>
    <t>E04533</t>
  </si>
  <si>
    <t>Easton Bailey</t>
  </si>
  <si>
    <t>Accounting</t>
  </si>
  <si>
    <t>Austin</t>
  </si>
  <si>
    <t>E03838</t>
  </si>
  <si>
    <t>Madeline Walker</t>
  </si>
  <si>
    <t>E00591</t>
  </si>
  <si>
    <t>Savannah Ali</t>
  </si>
  <si>
    <t>Human Resources</t>
  </si>
  <si>
    <t>E03344</t>
  </si>
  <si>
    <t>Camila Rogers</t>
  </si>
  <si>
    <t>Controls Engineer</t>
  </si>
  <si>
    <t>Engineering</t>
  </si>
  <si>
    <t>E00530</t>
  </si>
  <si>
    <t>Eli Jones</t>
  </si>
  <si>
    <t>E04239</t>
  </si>
  <si>
    <t>Everleigh Ng</t>
  </si>
  <si>
    <t>Shanghai</t>
  </si>
  <si>
    <t>E03496</t>
  </si>
  <si>
    <t>Robert Yang</t>
  </si>
  <si>
    <t>E00549</t>
  </si>
  <si>
    <t>Isabella Xi</t>
  </si>
  <si>
    <t>Vice President</t>
  </si>
  <si>
    <t>Marketing</t>
  </si>
  <si>
    <t>E00163</t>
  </si>
  <si>
    <t>Bella Powell</t>
  </si>
  <si>
    <t>E00884</t>
  </si>
  <si>
    <t>Camila Silva</t>
  </si>
  <si>
    <t>Latino</t>
  </si>
  <si>
    <t>E04116</t>
  </si>
  <si>
    <t>David Barnes</t>
  </si>
  <si>
    <t>Columbus</t>
  </si>
  <si>
    <t>E04625</t>
  </si>
  <si>
    <t>Adam Dang</t>
  </si>
  <si>
    <t>E03680</t>
  </si>
  <si>
    <t>Elias Alvarado</t>
  </si>
  <si>
    <t>Brazil</t>
  </si>
  <si>
    <t>Manaus</t>
  </si>
  <si>
    <t>E04732</t>
  </si>
  <si>
    <t>Eva Rivera</t>
  </si>
  <si>
    <t>E03484</t>
  </si>
  <si>
    <t>Logan Rivera</t>
  </si>
  <si>
    <t>Rio de Janerio</t>
  </si>
  <si>
    <t>E00671</t>
  </si>
  <si>
    <t>E02071</t>
  </si>
  <si>
    <t>E02206</t>
  </si>
  <si>
    <t>E04545</t>
  </si>
  <si>
    <t>Quality Engineer</t>
  </si>
  <si>
    <t>E00154</t>
  </si>
  <si>
    <t>E03343</t>
  </si>
  <si>
    <t>Engineering Manager</t>
  </si>
  <si>
    <t>Beijing</t>
  </si>
  <si>
    <t>E00304</t>
  </si>
  <si>
    <t>E02594</t>
  </si>
  <si>
    <t>IT Coordinator</t>
  </si>
  <si>
    <t>E00402</t>
  </si>
  <si>
    <t>E01994</t>
  </si>
  <si>
    <t>Analyst II</t>
  </si>
  <si>
    <t>E03549</t>
  </si>
  <si>
    <t>E03247</t>
  </si>
  <si>
    <t>E02074</t>
  </si>
  <si>
    <t>Enterprise Architect</t>
  </si>
  <si>
    <t>E04152</t>
  </si>
  <si>
    <t>Chengdu</t>
  </si>
  <si>
    <t>E01628</t>
  </si>
  <si>
    <t>E04285</t>
  </si>
  <si>
    <t>E01417</t>
  </si>
  <si>
    <t>E01754</t>
  </si>
  <si>
    <t>Sr. Business Partner</t>
  </si>
  <si>
    <t>E03749</t>
  </si>
  <si>
    <t>E03574</t>
  </si>
  <si>
    <t>E04600</t>
  </si>
  <si>
    <t>E00586</t>
  </si>
  <si>
    <t>E03538</t>
  </si>
  <si>
    <t>E02185</t>
  </si>
  <si>
    <t>E03830</t>
  </si>
  <si>
    <t>E03720</t>
  </si>
  <si>
    <t>E03025</t>
  </si>
  <si>
    <t>E04917</t>
  </si>
  <si>
    <t>HRIS Analyst</t>
  </si>
  <si>
    <t>E00415</t>
  </si>
  <si>
    <t>E02862</t>
  </si>
  <si>
    <t>E04207</t>
  </si>
  <si>
    <t>John Contreras</t>
  </si>
  <si>
    <t>E02139</t>
  </si>
  <si>
    <t>Rylee Yu</t>
  </si>
  <si>
    <t>E01797</t>
  </si>
  <si>
    <t>Piper Lewis</t>
  </si>
  <si>
    <t>Field Engineer</t>
  </si>
  <si>
    <t>E01839</t>
  </si>
  <si>
    <t>Stella Alexander</t>
  </si>
  <si>
    <t>Automation Engineer</t>
  </si>
  <si>
    <t>E01633</t>
  </si>
  <si>
    <t>Addison Do</t>
  </si>
  <si>
    <t>Operations Engineer</t>
  </si>
  <si>
    <t>E01848</t>
  </si>
  <si>
    <t>Zoey Jackson</t>
  </si>
  <si>
    <t>Business Partner</t>
  </si>
  <si>
    <t>E00716</t>
  </si>
  <si>
    <t>John Chow</t>
  </si>
  <si>
    <t>E00699</t>
  </si>
  <si>
    <t>Ava Ayala</t>
  </si>
  <si>
    <t>E00502</t>
  </si>
  <si>
    <t>Natalia Salazar</t>
  </si>
  <si>
    <t>E04000</t>
  </si>
  <si>
    <t>Skylar Carrillo</t>
  </si>
  <si>
    <t>E02112</t>
  </si>
  <si>
    <t>Christian Sanders</t>
  </si>
  <si>
    <t>E03824</t>
  </si>
  <si>
    <t>Penelope Coleman</t>
  </si>
  <si>
    <t>E03906</t>
  </si>
  <si>
    <t>Piper Richardson</t>
  </si>
  <si>
    <t>E00436</t>
  </si>
  <si>
    <t>Everly Walker</t>
  </si>
  <si>
    <t>E04798</t>
  </si>
  <si>
    <t>Aurora Ali</t>
  </si>
  <si>
    <t>E01249</t>
  </si>
  <si>
    <t>Penelope Guerrero</t>
  </si>
  <si>
    <t>E03349</t>
  </si>
  <si>
    <t>Anna Mehta</t>
  </si>
  <si>
    <t>Cloud Infrastructure Architect</t>
  </si>
  <si>
    <t>E02966</t>
  </si>
  <si>
    <t>William Foster</t>
  </si>
  <si>
    <t>E01499</t>
  </si>
  <si>
    <t>Jade Rojas</t>
  </si>
  <si>
    <t>E00105</t>
  </si>
  <si>
    <t>Isla Espinoza</t>
  </si>
  <si>
    <t>E00665</t>
  </si>
  <si>
    <t>David Chu</t>
  </si>
  <si>
    <t>E00791</t>
  </si>
  <si>
    <t>Thomas Padilla</t>
  </si>
  <si>
    <t>Sao Paulo</t>
  </si>
  <si>
    <t>E01540</t>
  </si>
  <si>
    <t>Miles Salazar</t>
  </si>
  <si>
    <t>E04474</t>
  </si>
  <si>
    <t>Mila Hong</t>
  </si>
  <si>
    <t>Test Engineer</t>
  </si>
  <si>
    <t>E03417</t>
  </si>
  <si>
    <t>Benjamin Moua</t>
  </si>
  <si>
    <t>E00254</t>
  </si>
  <si>
    <t>Samuel Morales</t>
  </si>
  <si>
    <t>E02166</t>
  </si>
  <si>
    <t>John Soto</t>
  </si>
  <si>
    <t>E00935</t>
  </si>
  <si>
    <t>Joseph Martin</t>
  </si>
  <si>
    <t>E01525</t>
  </si>
  <si>
    <t>Jose Ross</t>
  </si>
  <si>
    <t>E00386</t>
  </si>
  <si>
    <t>Parker James</t>
  </si>
  <si>
    <t>E00416</t>
  </si>
  <si>
    <t>Everleigh Fernandez</t>
  </si>
  <si>
    <t>E03383</t>
  </si>
  <si>
    <t>Lincoln Hall</t>
  </si>
  <si>
    <t>E01516</t>
  </si>
  <si>
    <t>Willow Mai</t>
  </si>
  <si>
    <t>E01234</t>
  </si>
  <si>
    <t>Jack Cheng</t>
  </si>
  <si>
    <t>E03440</t>
  </si>
  <si>
    <t>Genesis Navarro</t>
  </si>
  <si>
    <t>E00431</t>
  </si>
  <si>
    <t>Eliza Hernandez</t>
  </si>
  <si>
    <t>Network Architect</t>
  </si>
  <si>
    <t>E01258</t>
  </si>
  <si>
    <t>Gabriel Brooks</t>
  </si>
  <si>
    <t>Network Engineer</t>
  </si>
  <si>
    <t>E00440</t>
  </si>
  <si>
    <t>Jack Huynh</t>
  </si>
  <si>
    <t>E00595</t>
  </si>
  <si>
    <t>Everly Chow</t>
  </si>
  <si>
    <t>E00972</t>
  </si>
  <si>
    <t>Amelia Salazar</t>
  </si>
  <si>
    <t>E04562</t>
  </si>
  <si>
    <t>Xavier Zheng</t>
  </si>
  <si>
    <t>E02802</t>
  </si>
  <si>
    <t>Matthew Chau</t>
  </si>
  <si>
    <t>E01427</t>
  </si>
  <si>
    <t>Mia Cheng</t>
  </si>
  <si>
    <t>E04568</t>
  </si>
  <si>
    <t>E04931</t>
  </si>
  <si>
    <t>Zoe Romero</t>
  </si>
  <si>
    <t>E00443</t>
  </si>
  <si>
    <t>Nolan Bui</t>
  </si>
  <si>
    <t>E03890</t>
  </si>
  <si>
    <t>Nevaeh Jones</t>
  </si>
  <si>
    <t>E01194</t>
  </si>
  <si>
    <t>Samantha Adams</t>
  </si>
  <si>
    <t>E02875</t>
  </si>
  <si>
    <t>Madeline Shin</t>
  </si>
  <si>
    <t>E04959</t>
  </si>
  <si>
    <t>Noah King</t>
  </si>
  <si>
    <t>Development Engineer</t>
  </si>
  <si>
    <t>E03816</t>
  </si>
  <si>
    <t>Leilani Chow</t>
  </si>
  <si>
    <t>E01261</t>
  </si>
  <si>
    <t>Connor Simmons</t>
  </si>
  <si>
    <t>E03612</t>
  </si>
  <si>
    <t>Grayson Cooper</t>
  </si>
  <si>
    <t>E01388</t>
  </si>
  <si>
    <t>Ivy Soto</t>
  </si>
  <si>
    <t>E03875</t>
  </si>
  <si>
    <t>Aurora Simmons</t>
  </si>
  <si>
    <t>E04413</t>
  </si>
  <si>
    <t>Andrew Thomas</t>
  </si>
  <si>
    <t>E00691</t>
  </si>
  <si>
    <t>Ezekiel Desai</t>
  </si>
  <si>
    <t>E03047</t>
  </si>
  <si>
    <t>Gabriella Gupta</t>
  </si>
  <si>
    <t>Sr. Account Representative</t>
  </si>
  <si>
    <t>E04903</t>
  </si>
  <si>
    <t>Skylar Liu</t>
  </si>
  <si>
    <t>E04735</t>
  </si>
  <si>
    <t>Nova Coleman</t>
  </si>
  <si>
    <t>System Administrator </t>
  </si>
  <si>
    <t>E02850</t>
  </si>
  <si>
    <t>Evelyn Dinh</t>
  </si>
  <si>
    <t>E03583</t>
  </si>
  <si>
    <t>Brooks Marquez</t>
  </si>
  <si>
    <t>E02017</t>
  </si>
  <si>
    <t>Connor Joseph</t>
  </si>
  <si>
    <t>E01642</t>
  </si>
  <si>
    <t>Mia Lam</t>
  </si>
  <si>
    <t>E04379</t>
  </si>
  <si>
    <t>Scarlett Rodriguez</t>
  </si>
  <si>
    <t>E04131</t>
  </si>
  <si>
    <t>Cora Rivera</t>
  </si>
  <si>
    <t>E02872</t>
  </si>
  <si>
    <t>Liam Jung</t>
  </si>
  <si>
    <t>E02331</t>
  </si>
  <si>
    <t>Sophia Huynh</t>
  </si>
  <si>
    <t>E00417</t>
  </si>
  <si>
    <t>Athena Carrillo</t>
  </si>
  <si>
    <t>E04267</t>
  </si>
  <si>
    <t>Greyson Sanders</t>
  </si>
  <si>
    <t>E03061</t>
  </si>
  <si>
    <t>Vivian Lewis</t>
  </si>
  <si>
    <t>E00013</t>
  </si>
  <si>
    <t>Elena Vang</t>
  </si>
  <si>
    <t>E04265</t>
  </si>
  <si>
    <t>Natalia Diaz</t>
  </si>
  <si>
    <t>E04769</t>
  </si>
  <si>
    <t>Mila Leung</t>
  </si>
  <si>
    <t>E03042</t>
  </si>
  <si>
    <t>Ava Nelson</t>
  </si>
  <si>
    <t>Systems Analyst</t>
  </si>
  <si>
    <t>E00527</t>
  </si>
  <si>
    <t>Mateo Chu</t>
  </si>
  <si>
    <t>E01095</t>
  </si>
  <si>
    <t>Isla Lai</t>
  </si>
  <si>
    <t>E03131</t>
  </si>
  <si>
    <t>Ezekiel Reed</t>
  </si>
  <si>
    <t>E01713</t>
  </si>
  <si>
    <t>Nolan Guzman</t>
  </si>
  <si>
    <t>E00128</t>
  </si>
  <si>
    <t>Everleigh Espinoza</t>
  </si>
  <si>
    <t>E03849</t>
  </si>
  <si>
    <t>Evelyn Jung</t>
  </si>
  <si>
    <t>E02464</t>
  </si>
  <si>
    <t>Sophie Silva</t>
  </si>
  <si>
    <t>E00306</t>
  </si>
  <si>
    <t>Mateo Williams</t>
  </si>
  <si>
    <t>E03737</t>
  </si>
  <si>
    <t>Kennedy Rahman</t>
  </si>
  <si>
    <t>E02783</t>
  </si>
  <si>
    <t>Levi Mendez</t>
  </si>
  <si>
    <t>E02939</t>
  </si>
  <si>
    <t>Julian Fong</t>
  </si>
  <si>
    <t>E02706</t>
  </si>
  <si>
    <t>Nevaeh Kang</t>
  </si>
  <si>
    <t>E00170</t>
  </si>
  <si>
    <t>Hannah Nelson</t>
  </si>
  <si>
    <t>E01425</t>
  </si>
  <si>
    <t>Anthony Rogers</t>
  </si>
  <si>
    <t>E00130</t>
  </si>
  <si>
    <t>Paisley Kang</t>
  </si>
  <si>
    <t>E02094</t>
  </si>
  <si>
    <t>Matthew Gupta</t>
  </si>
  <si>
    <t>E03567</t>
  </si>
  <si>
    <t>Silas Chavez</t>
  </si>
  <si>
    <t>E04682</t>
  </si>
  <si>
    <t>Colton Thao</t>
  </si>
  <si>
    <t>E00957</t>
  </si>
  <si>
    <t>Genesis Perry</t>
  </si>
  <si>
    <t>E04458</t>
  </si>
  <si>
    <t>Alexander Bryant</t>
  </si>
  <si>
    <t>Elias Zhang</t>
  </si>
  <si>
    <t>Solutions Architect</t>
  </si>
  <si>
    <t>E00521</t>
  </si>
  <si>
    <t>Lily Carter</t>
  </si>
  <si>
    <t>E03717</t>
  </si>
  <si>
    <t>Joseph Ruiz</t>
  </si>
  <si>
    <t>E01533</t>
  </si>
  <si>
    <t>Avery Bailey</t>
  </si>
  <si>
    <t>E04449</t>
  </si>
  <si>
    <t>Miles Hsu</t>
  </si>
  <si>
    <t>E02855</t>
  </si>
  <si>
    <t>Piper Cheng</t>
  </si>
  <si>
    <t>E00816</t>
  </si>
  <si>
    <t>Skylar Watson</t>
  </si>
  <si>
    <t>E02283</t>
  </si>
  <si>
    <t>Jaxon Park</t>
  </si>
  <si>
    <t>E04888</t>
  </si>
  <si>
    <t>Elijah Henry</t>
  </si>
  <si>
    <t>E03907</t>
  </si>
  <si>
    <t>Camila Watson</t>
  </si>
  <si>
    <t>Lucas Thomas</t>
  </si>
  <si>
    <t>Skylar Doan</t>
  </si>
  <si>
    <t>E01501</t>
  </si>
  <si>
    <t>Hudson Liu</t>
  </si>
  <si>
    <t>E01141</t>
  </si>
  <si>
    <t>Gianna Williams</t>
  </si>
  <si>
    <t>E02254</t>
  </si>
  <si>
    <t>Jaxson Sandoval</t>
  </si>
  <si>
    <t>E04504</t>
  </si>
  <si>
    <t>Jameson Alvarado</t>
  </si>
  <si>
    <t>E03394</t>
  </si>
  <si>
    <t>Joseph Ly</t>
  </si>
  <si>
    <t>E02942</t>
  </si>
  <si>
    <t>Daniel Richardson</t>
  </si>
  <si>
    <t>E04130</t>
  </si>
  <si>
    <t>Elias Figueroa</t>
  </si>
  <si>
    <t>E02848</t>
  </si>
  <si>
    <t>Emma Brooks</t>
  </si>
  <si>
    <t>E00085</t>
  </si>
  <si>
    <t>Isla Wong</t>
  </si>
  <si>
    <t>E03956</t>
  </si>
  <si>
    <t>E00672</t>
  </si>
  <si>
    <t>Mila Pena</t>
  </si>
  <si>
    <t>E04618</t>
  </si>
  <si>
    <t>Mason Zhao</t>
  </si>
  <si>
    <t>E03506</t>
  </si>
  <si>
    <t>Jaxson Mai</t>
  </si>
  <si>
    <t>E00568</t>
  </si>
  <si>
    <t>Ava Garza</t>
  </si>
  <si>
    <t>E00535</t>
  </si>
  <si>
    <t>Nathan Mendez</t>
  </si>
  <si>
    <t>E04630</t>
  </si>
  <si>
    <t>Maria Griffin</t>
  </si>
  <si>
    <t>E00874</t>
  </si>
  <si>
    <t>Alexander Choi</t>
  </si>
  <si>
    <t>E01546</t>
  </si>
  <si>
    <t>Maria Hong</t>
  </si>
  <si>
    <t>E00941</t>
  </si>
  <si>
    <t>Sophie Ali</t>
  </si>
  <si>
    <t>E03446</t>
  </si>
  <si>
    <t>Julian Ross</t>
  </si>
  <si>
    <t>E01361</t>
  </si>
  <si>
    <t>Emma Hill</t>
  </si>
  <si>
    <t>E01631</t>
  </si>
  <si>
    <t>Leilani Yee</t>
  </si>
  <si>
    <t>E03719</t>
  </si>
  <si>
    <t>Jack Brown</t>
  </si>
  <si>
    <t>E03269</t>
  </si>
  <si>
    <t>Charlotte Chu</t>
  </si>
  <si>
    <t>E01037</t>
  </si>
  <si>
    <t>Jeremiah Chu</t>
  </si>
  <si>
    <t>IT Systems Architect</t>
  </si>
  <si>
    <t>Miles Cho</t>
  </si>
  <si>
    <t>E02216</t>
  </si>
  <si>
    <t>Caleb Marquez</t>
  </si>
  <si>
    <t>E02803</t>
  </si>
  <si>
    <t>Eli Soto</t>
  </si>
  <si>
    <t>E01584</t>
  </si>
  <si>
    <t>Carter Mejia</t>
  </si>
  <si>
    <t>E02489</t>
  </si>
  <si>
    <t>Ethan Clark</t>
  </si>
  <si>
    <t>E03189</t>
  </si>
  <si>
    <t>Asher Jackson</t>
  </si>
  <si>
    <t>E03560</t>
  </si>
  <si>
    <t>Ayla Ng</t>
  </si>
  <si>
    <t>E00769</t>
  </si>
  <si>
    <t>Jose Kang</t>
  </si>
  <si>
    <t>E02791</t>
  </si>
  <si>
    <t>Aubrey Romero</t>
  </si>
  <si>
    <t>E02333</t>
  </si>
  <si>
    <t>Jaxson Wright</t>
  </si>
  <si>
    <t>Service Desk Analyst</t>
  </si>
  <si>
    <t>E01002</t>
  </si>
  <si>
    <t>Elias Ali</t>
  </si>
  <si>
    <t>E03520</t>
  </si>
  <si>
    <t>Nolan Pena</t>
  </si>
  <si>
    <t>E00752</t>
  </si>
  <si>
    <t>Luna Liu</t>
  </si>
  <si>
    <t>E00233</t>
  </si>
  <si>
    <t>Brooklyn Reyes</t>
  </si>
  <si>
    <t>E02639</t>
  </si>
  <si>
    <t>Hadley Parker</t>
  </si>
  <si>
    <t>E00697</t>
  </si>
  <si>
    <t>Jonathan Chavez</t>
  </si>
  <si>
    <t>E02183</t>
  </si>
  <si>
    <t>Sarah Ayala</t>
  </si>
  <si>
    <t>E00715</t>
  </si>
  <si>
    <t>Elijah Kang</t>
  </si>
  <si>
    <t>E04288</t>
  </si>
  <si>
    <t>Ella White</t>
  </si>
  <si>
    <t>E02421</t>
  </si>
  <si>
    <t>Jordan Truong</t>
  </si>
  <si>
    <t>E00523</t>
  </si>
  <si>
    <t>Daniel Jordan</t>
  </si>
  <si>
    <t>Network Administrator</t>
  </si>
  <si>
    <t>E03615</t>
  </si>
  <si>
    <t>Daniel Dixon</t>
  </si>
  <si>
    <t>E02761</t>
  </si>
  <si>
    <t>Luca Duong</t>
  </si>
  <si>
    <t>E02121</t>
  </si>
  <si>
    <t>Levi Brown</t>
  </si>
  <si>
    <t>E01486</t>
  </si>
  <si>
    <t>Mason Cho</t>
  </si>
  <si>
    <t>E00725</t>
  </si>
  <si>
    <t>Nova Herrera</t>
  </si>
  <si>
    <t>E03027</t>
  </si>
  <si>
    <t>Elijah Watson</t>
  </si>
  <si>
    <t>E03689</t>
  </si>
  <si>
    <t>Wesley Gray</t>
  </si>
  <si>
    <t>E01986</t>
  </si>
  <si>
    <t>Wesley Sharma</t>
  </si>
  <si>
    <t>E01286</t>
  </si>
  <si>
    <t>Mateo Mendez</t>
  </si>
  <si>
    <t>E01409</t>
  </si>
  <si>
    <t>Jose Molina</t>
  </si>
  <si>
    <t>E00626</t>
  </si>
  <si>
    <t>Luna Simmons</t>
  </si>
  <si>
    <t>E04342</t>
  </si>
  <si>
    <t>Samantha Barnes</t>
  </si>
  <si>
    <t>E03904</t>
  </si>
  <si>
    <t>Hunter Ortiz</t>
  </si>
  <si>
    <t>E01291</t>
  </si>
  <si>
    <t>Thomas Aguilar</t>
  </si>
  <si>
    <t>E00917</t>
  </si>
  <si>
    <t>Skylar Bell</t>
  </si>
  <si>
    <t>E01484</t>
  </si>
  <si>
    <t>Anna Zhu</t>
  </si>
  <si>
    <t>E03864</t>
  </si>
  <si>
    <t>Ella Hunter</t>
  </si>
  <si>
    <t>E00488</t>
  </si>
  <si>
    <t>Emery Hunter</t>
  </si>
  <si>
    <t>E02227</t>
  </si>
  <si>
    <t>Sofia Parker</t>
  </si>
  <si>
    <t>E04802</t>
  </si>
  <si>
    <t>Lucy Fong</t>
  </si>
  <si>
    <t>E01970</t>
  </si>
  <si>
    <t>Vivian Barnes</t>
  </si>
  <si>
    <t>E02813</t>
  </si>
  <si>
    <t>Kai Chow</t>
  </si>
  <si>
    <t>E02031</t>
  </si>
  <si>
    <t>Melody Cooper</t>
  </si>
  <si>
    <t>E03252</t>
  </si>
  <si>
    <t>James Bui</t>
  </si>
  <si>
    <t>E04871</t>
  </si>
  <si>
    <t>Liam Grant</t>
  </si>
  <si>
    <t>E03547</t>
  </si>
  <si>
    <t>Owen Han</t>
  </si>
  <si>
    <t>E04742</t>
  </si>
  <si>
    <t>Kinsley Vega</t>
  </si>
  <si>
    <t>E01070</t>
  </si>
  <si>
    <t>Leonardo Martin</t>
  </si>
  <si>
    <t>E04359</t>
  </si>
  <si>
    <t>Greyson Lam</t>
  </si>
  <si>
    <t>E03268</t>
  </si>
  <si>
    <t>Emilia Rivera</t>
  </si>
  <si>
    <t>E04035</t>
  </si>
  <si>
    <t>Penelope Johnson</t>
  </si>
  <si>
    <t>E01221</t>
  </si>
  <si>
    <t>Eva Figueroa</t>
  </si>
  <si>
    <t>E00276</t>
  </si>
  <si>
    <t>Ezekiel Jordan</t>
  </si>
  <si>
    <t>E01687</t>
  </si>
  <si>
    <t>Luke Mai</t>
  </si>
  <si>
    <t>E02844</t>
  </si>
  <si>
    <t>Charles Diaz</t>
  </si>
  <si>
    <t>E01263</t>
  </si>
  <si>
    <t>Adam Espinoza</t>
  </si>
  <si>
    <t>E00119</t>
  </si>
  <si>
    <t>Jack Maldonado</t>
  </si>
  <si>
    <t>E03935</t>
  </si>
  <si>
    <t>Cora Jiang</t>
  </si>
  <si>
    <t>E00742</t>
  </si>
  <si>
    <t>Cooper Mitchell</t>
  </si>
  <si>
    <t>E02810</t>
  </si>
  <si>
    <t>Layla Torres</t>
  </si>
  <si>
    <t>E01860</t>
  </si>
  <si>
    <t>Jack Edwards</t>
  </si>
  <si>
    <t>E04890</t>
  </si>
  <si>
    <t>Eleanor Chan</t>
  </si>
  <si>
    <t>E02285</t>
  </si>
  <si>
    <t>Aria Xi</t>
  </si>
  <si>
    <t>E00842</t>
  </si>
  <si>
    <t>John Vega</t>
  </si>
  <si>
    <t>E01271</t>
  </si>
  <si>
    <t>Luke Munoz</t>
  </si>
  <si>
    <t>E01921</t>
  </si>
  <si>
    <t>Sarah Daniels</t>
  </si>
  <si>
    <t>E03664</t>
  </si>
  <si>
    <t>Aria Castro</t>
  </si>
  <si>
    <t>E00813</t>
  </si>
  <si>
    <t>Autumn Joseph</t>
  </si>
  <si>
    <t>E00870</t>
  </si>
  <si>
    <t>Evelyn Liang</t>
  </si>
  <si>
    <t>E04167</t>
  </si>
  <si>
    <t>Henry Alvarez</t>
  </si>
  <si>
    <t>E00245</t>
  </si>
  <si>
    <t>Benjamin Delgado</t>
  </si>
  <si>
    <t>E00976</t>
  </si>
  <si>
    <t>Zoe Rodriguez</t>
  </si>
  <si>
    <t>E04112</t>
  </si>
  <si>
    <t>Axel Chu</t>
  </si>
  <si>
    <t>E01807</t>
  </si>
  <si>
    <t>Cameron Evans</t>
  </si>
  <si>
    <t>E04103</t>
  </si>
  <si>
    <t>Isabella Soto</t>
  </si>
  <si>
    <t>E01412</t>
  </si>
  <si>
    <t>Eva Jenkins</t>
  </si>
  <si>
    <t>E04386</t>
  </si>
  <si>
    <t>Cameron Powell</t>
  </si>
  <si>
    <t>E01232</t>
  </si>
  <si>
    <t>Samantha Foster</t>
  </si>
  <si>
    <t>E04572</t>
  </si>
  <si>
    <t>Jade Li</t>
  </si>
  <si>
    <t>E02747</t>
  </si>
  <si>
    <t>Kinsley Acosta</t>
  </si>
  <si>
    <t>E01064</t>
  </si>
  <si>
    <t>Clara Kang</t>
  </si>
  <si>
    <t>E00178</t>
  </si>
  <si>
    <t>Harper Alexander</t>
  </si>
  <si>
    <t>E01091</t>
  </si>
  <si>
    <t>Carter Reed</t>
  </si>
  <si>
    <t>Charlotte Ruiz</t>
  </si>
  <si>
    <t>E01309</t>
  </si>
  <si>
    <t>Everleigh Jiang</t>
  </si>
  <si>
    <t>E02378</t>
  </si>
  <si>
    <t>Audrey Smith</t>
  </si>
  <si>
    <t>E04127</t>
  </si>
  <si>
    <t>Emery Acosta</t>
  </si>
  <si>
    <t>E02072</t>
  </si>
  <si>
    <t>Charles Robinson</t>
  </si>
  <si>
    <t>E02555</t>
  </si>
  <si>
    <t>Landon Lopez</t>
  </si>
  <si>
    <t>E00187</t>
  </si>
  <si>
    <t>Miles Mehta</t>
  </si>
  <si>
    <t>Ezra Simmons</t>
  </si>
  <si>
    <t>E02062</t>
  </si>
  <si>
    <t>Nora Santiago</t>
  </si>
  <si>
    <t>E00034</t>
  </si>
  <si>
    <t>Caroline Herrera</t>
  </si>
  <si>
    <t>E00273</t>
  </si>
  <si>
    <t>David Owens</t>
  </si>
  <si>
    <t>Avery Yee</t>
  </si>
  <si>
    <t>E01403</t>
  </si>
  <si>
    <t>Xavier Park</t>
  </si>
  <si>
    <t>E03438</t>
  </si>
  <si>
    <t>Asher Morales</t>
  </si>
  <si>
    <t>E04136</t>
  </si>
  <si>
    <t>Mason Cao</t>
  </si>
  <si>
    <t>E02944</t>
  </si>
  <si>
    <t>Joshua Fong</t>
  </si>
  <si>
    <t>E03300</t>
  </si>
  <si>
    <t>Maria Chin</t>
  </si>
  <si>
    <t>E00078</t>
  </si>
  <si>
    <t>Eva Garcia</t>
  </si>
  <si>
    <t>E00825</t>
  </si>
  <si>
    <t>Anna Molina</t>
  </si>
  <si>
    <t>E04972</t>
  </si>
  <si>
    <t>Logan Bryant</t>
  </si>
  <si>
    <t>E03941</t>
  </si>
  <si>
    <t>Isla Han</t>
  </si>
  <si>
    <t>E02148</t>
  </si>
  <si>
    <t>Christopher Vega</t>
  </si>
  <si>
    <t>E02252</t>
  </si>
  <si>
    <t>Lillian Park</t>
  </si>
  <si>
    <t>E03096</t>
  </si>
  <si>
    <t>Kennedy Zhang</t>
  </si>
  <si>
    <t>E04800</t>
  </si>
  <si>
    <t>Eli Han</t>
  </si>
  <si>
    <t>E02838</t>
  </si>
  <si>
    <t>Julia Pham</t>
  </si>
  <si>
    <t>E02980</t>
  </si>
  <si>
    <t>Hailey Shin</t>
  </si>
  <si>
    <t>E04477</t>
  </si>
  <si>
    <t>Connor Grant</t>
  </si>
  <si>
    <t>E04348</t>
  </si>
  <si>
    <t>Natalia Owens</t>
  </si>
  <si>
    <t>E01638</t>
  </si>
  <si>
    <t>Maria He</t>
  </si>
  <si>
    <t>E03419</t>
  </si>
  <si>
    <t>Jade Yi</t>
  </si>
  <si>
    <t>E04222</t>
  </si>
  <si>
    <t>Quinn Xiong</t>
  </si>
  <si>
    <t>E04126</t>
  </si>
  <si>
    <t>Dominic Baker</t>
  </si>
  <si>
    <t>E01896</t>
  </si>
  <si>
    <t>Adam Nelson</t>
  </si>
  <si>
    <t>E03018</t>
  </si>
  <si>
    <t>Autumn Reed</t>
  </si>
  <si>
    <t>E03325</t>
  </si>
  <si>
    <t>Robert Edwards</t>
  </si>
  <si>
    <t>E04037</t>
  </si>
  <si>
    <t>Roman Martinez</t>
  </si>
  <si>
    <t>E01902</t>
  </si>
  <si>
    <t>Eleanor Li</t>
  </si>
  <si>
    <t>E01466</t>
  </si>
  <si>
    <t>Connor Vang</t>
  </si>
  <si>
    <t>E02038</t>
  </si>
  <si>
    <t>Ellie Chung</t>
  </si>
  <si>
    <t>E03474</t>
  </si>
  <si>
    <t>Violet Hall</t>
  </si>
  <si>
    <t>E02744</t>
  </si>
  <si>
    <t>Dylan Padilla</t>
  </si>
  <si>
    <t>E00702</t>
  </si>
  <si>
    <t>Nathan Pham</t>
  </si>
  <si>
    <t>E03081</t>
  </si>
  <si>
    <t>Ayla Brown</t>
  </si>
  <si>
    <t>E01281</t>
  </si>
  <si>
    <t>Isaac Mitchell</t>
  </si>
  <si>
    <t>E04029</t>
  </si>
  <si>
    <t>Jayden Jimenez</t>
  </si>
  <si>
    <t>E01116</t>
  </si>
  <si>
    <t>Jaxon Tran</t>
  </si>
  <si>
    <t>E01753</t>
  </si>
  <si>
    <t>Connor Fong</t>
  </si>
  <si>
    <t>E04072</t>
  </si>
  <si>
    <t>Emery Mitchell</t>
  </si>
  <si>
    <t>Landon Luu</t>
  </si>
  <si>
    <t>E04419</t>
  </si>
  <si>
    <t>Sophia Ahmed</t>
  </si>
  <si>
    <t>E00467</t>
  </si>
  <si>
    <t>Sofia Dinh</t>
  </si>
  <si>
    <t>E00365</t>
  </si>
  <si>
    <t>Jonathan Patel</t>
  </si>
  <si>
    <t>Piper Patterson</t>
  </si>
  <si>
    <t>E03292</t>
  </si>
  <si>
    <t>Cora Evans</t>
  </si>
  <si>
    <t>E04779</t>
  </si>
  <si>
    <t>Cameron Young</t>
  </si>
  <si>
    <t>E00501</t>
  </si>
  <si>
    <t>Melody Ho</t>
  </si>
  <si>
    <t>E01132</t>
  </si>
  <si>
    <t>Aiden Bryant</t>
  </si>
  <si>
    <t>E00556</t>
  </si>
  <si>
    <t>Grayson Walker</t>
  </si>
  <si>
    <t>E00311</t>
  </si>
  <si>
    <t>Scarlett Figueroa</t>
  </si>
  <si>
    <t>E04567</t>
  </si>
  <si>
    <t>Madeline Hoang</t>
  </si>
  <si>
    <t>E04378</t>
  </si>
  <si>
    <t>E03251</t>
  </si>
  <si>
    <t>Ruby Medina</t>
  </si>
  <si>
    <t>E03167</t>
  </si>
  <si>
    <t>Luke Zheng</t>
  </si>
  <si>
    <t>E03347</t>
  </si>
  <si>
    <t>Rylee Dinh</t>
  </si>
  <si>
    <t>E03908</t>
  </si>
  <si>
    <t>Miles Evans</t>
  </si>
  <si>
    <t>E01351</t>
  </si>
  <si>
    <t>Leo Owens</t>
  </si>
  <si>
    <t>E02681</t>
  </si>
  <si>
    <t>Caroline Owens</t>
  </si>
  <si>
    <t>E03807</t>
  </si>
  <si>
    <t>Kennedy Do</t>
  </si>
  <si>
    <t>E00422</t>
  </si>
  <si>
    <t>Jade Acosta</t>
  </si>
  <si>
    <t>E00265</t>
  </si>
  <si>
    <t>Mila Vasquez</t>
  </si>
  <si>
    <t>E04601</t>
  </si>
  <si>
    <t>Allison Ayala</t>
  </si>
  <si>
    <t>E04816</t>
  </si>
  <si>
    <t>Jace Zhang</t>
  </si>
  <si>
    <t>E02147</t>
  </si>
  <si>
    <t>Allison Medina</t>
  </si>
  <si>
    <t>E02914</t>
  </si>
  <si>
    <t>Maria Wilson</t>
  </si>
  <si>
    <t>Everly Coleman</t>
  </si>
  <si>
    <t>E03972</t>
  </si>
  <si>
    <t>Jordan Gomez</t>
  </si>
  <si>
    <t>E02189</t>
  </si>
  <si>
    <t>Isla Chavez</t>
  </si>
  <si>
    <t>E04290</t>
  </si>
  <si>
    <t>Hannah Gomez</t>
  </si>
  <si>
    <t>E03630</t>
  </si>
  <si>
    <t>Jacob Davis</t>
  </si>
  <si>
    <t>E00432</t>
  </si>
  <si>
    <t>Eli Gupta</t>
  </si>
  <si>
    <t>E03045</t>
  </si>
  <si>
    <t>Andrew Huynh</t>
  </si>
  <si>
    <t>E01924</t>
  </si>
  <si>
    <t>Anna Gutierrez</t>
  </si>
  <si>
    <t>E04877</t>
  </si>
  <si>
    <t>Samuel Vega</t>
  </si>
  <si>
    <t>E02770</t>
  </si>
  <si>
    <t>Liliana Do</t>
  </si>
  <si>
    <t>E04590</t>
  </si>
  <si>
    <t>Isaac Sanders</t>
  </si>
  <si>
    <t>E01977</t>
  </si>
  <si>
    <t>Raelynn Gupta</t>
  </si>
  <si>
    <t>E01378</t>
  </si>
  <si>
    <t>Genesis Xiong</t>
  </si>
  <si>
    <t>E04224</t>
  </si>
  <si>
    <t>Lucas Ramos</t>
  </si>
  <si>
    <t>E03423</t>
  </si>
  <si>
    <t>Santiago f Gonzalez</t>
  </si>
  <si>
    <t>Henry Zhu</t>
  </si>
  <si>
    <t>E00788</t>
  </si>
  <si>
    <t>Emily Contreras</t>
  </si>
  <si>
    <t>E00207</t>
  </si>
  <si>
    <t>Hailey Lai</t>
  </si>
  <si>
    <t>E00834</t>
  </si>
  <si>
    <t>Vivian Guzman</t>
  </si>
  <si>
    <t>E04571</t>
  </si>
  <si>
    <t>Hadley Contreras</t>
  </si>
  <si>
    <t>E02652</t>
  </si>
  <si>
    <t>Nathan Sun</t>
  </si>
  <si>
    <t>E02693</t>
  </si>
  <si>
    <t>Grace Campos</t>
  </si>
  <si>
    <t>E03359</t>
  </si>
  <si>
    <t>Autumn Ortiz</t>
  </si>
  <si>
    <t>E00399</t>
  </si>
  <si>
    <t>Connor Walker</t>
  </si>
  <si>
    <t>E02971</t>
  </si>
  <si>
    <t>Mia Wu</t>
  </si>
  <si>
    <t>E03327</t>
  </si>
  <si>
    <t>Julia Luong</t>
  </si>
  <si>
    <t>E00900</t>
  </si>
  <si>
    <t>Eleanor Delgado</t>
  </si>
  <si>
    <t>E00836</t>
  </si>
  <si>
    <t>Addison Roberts</t>
  </si>
  <si>
    <t>E03854</t>
  </si>
  <si>
    <t>Camila Li</t>
  </si>
  <si>
    <t>E04729</t>
  </si>
  <si>
    <t>Ezekiel Fong</t>
  </si>
  <si>
    <t>E00360</t>
  </si>
  <si>
    <t>Dylan Thao</t>
  </si>
  <si>
    <t>E02284</t>
  </si>
  <si>
    <t>Josephine Salazar</t>
  </si>
  <si>
    <t>E00181</t>
  </si>
  <si>
    <t>Genesis Hu</t>
  </si>
  <si>
    <t>E04168</t>
  </si>
  <si>
    <t>Mila Juarez</t>
  </si>
  <si>
    <t>E02861</t>
  </si>
  <si>
    <t>Daniel Perry</t>
  </si>
  <si>
    <t>E01357</t>
  </si>
  <si>
    <t>Paisley Hunter</t>
  </si>
  <si>
    <t>E04387</t>
  </si>
  <si>
    <t>Everleigh White</t>
  </si>
  <si>
    <t>E03090</t>
  </si>
  <si>
    <t>Penelope Choi</t>
  </si>
  <si>
    <t>E03591</t>
  </si>
  <si>
    <t>Piper Sun</t>
  </si>
  <si>
    <t>E03328</t>
  </si>
  <si>
    <t>Lucy Johnson</t>
  </si>
  <si>
    <t>E04937</t>
  </si>
  <si>
    <t>Ian Ngo</t>
  </si>
  <si>
    <t>E00515</t>
  </si>
  <si>
    <t>Joseph Vazquez</t>
  </si>
  <si>
    <t>E01241</t>
  </si>
  <si>
    <t>Hadley Guerrero</t>
  </si>
  <si>
    <t>E03255</t>
  </si>
  <si>
    <t>Jose Brown</t>
  </si>
  <si>
    <t>E01711</t>
  </si>
  <si>
    <t>Benjamin Ford</t>
  </si>
  <si>
    <t>E00500</t>
  </si>
  <si>
    <t>Henry Shah</t>
  </si>
  <si>
    <t>Ivy Daniels</t>
  </si>
  <si>
    <t>E02728</t>
  </si>
  <si>
    <t>Thomas Chang</t>
  </si>
  <si>
    <t>E04749</t>
  </si>
  <si>
    <t>Caroline Phan</t>
  </si>
  <si>
    <t>E02023</t>
  </si>
  <si>
    <t>Maverick Mehta</t>
  </si>
  <si>
    <t>E03166</t>
  </si>
  <si>
    <t>Austin Edwards</t>
  </si>
  <si>
    <t>E02599</t>
  </si>
  <si>
    <t>Daniel Huang</t>
  </si>
  <si>
    <t>E01014</t>
  </si>
  <si>
    <t>Lucas Phan</t>
  </si>
  <si>
    <t>E04529</t>
  </si>
  <si>
    <t>Gabriel Yu</t>
  </si>
  <si>
    <t>Mason Watson</t>
  </si>
  <si>
    <t>E00632</t>
  </si>
  <si>
    <t>Angel Chang</t>
  </si>
  <si>
    <t>E02108</t>
  </si>
  <si>
    <t>Madeline Coleman</t>
  </si>
  <si>
    <t>E03802</t>
  </si>
  <si>
    <t>Thomas Vazquez</t>
  </si>
  <si>
    <t>E03685</t>
  </si>
  <si>
    <t>Silas Hunter</t>
  </si>
  <si>
    <t>E01089</t>
  </si>
  <si>
    <t>Nicholas Brooks</t>
  </si>
  <si>
    <t>E03988</t>
  </si>
  <si>
    <t>Dominic Thomas</t>
  </si>
  <si>
    <t>E00401</t>
  </si>
  <si>
    <t>Wesley Adams</t>
  </si>
  <si>
    <t>E03429</t>
  </si>
  <si>
    <t>Ian Wu</t>
  </si>
  <si>
    <t>E02417</t>
  </si>
  <si>
    <t>Alice Young</t>
  </si>
  <si>
    <t>E00359</t>
  </si>
  <si>
    <t>Logan Carrillo</t>
  </si>
  <si>
    <t>E02044</t>
  </si>
  <si>
    <t>Caroline Alexander</t>
  </si>
  <si>
    <t>E01479</t>
  </si>
  <si>
    <t>Serenity Bailey</t>
  </si>
  <si>
    <t>E04962</t>
  </si>
  <si>
    <t>Elena Tan</t>
  </si>
  <si>
    <t>E02769</t>
  </si>
  <si>
    <t>Eliza Adams</t>
  </si>
  <si>
    <t>E03893</t>
  </si>
  <si>
    <t>Alice Xiong</t>
  </si>
  <si>
    <t>E00553</t>
  </si>
  <si>
    <t>Isla Yoon</t>
  </si>
  <si>
    <t>E03540</t>
  </si>
  <si>
    <t>Emma Perry</t>
  </si>
  <si>
    <t>Riley Marquez</t>
  </si>
  <si>
    <t>E03277</t>
  </si>
  <si>
    <t>Caroline Hu</t>
  </si>
  <si>
    <t>E04194</t>
  </si>
  <si>
    <t>Madison Kumar</t>
  </si>
  <si>
    <t>Matthew Lim</t>
  </si>
  <si>
    <t>E01762</t>
  </si>
  <si>
    <t>Maya Ngo</t>
  </si>
  <si>
    <t>E02632</t>
  </si>
  <si>
    <t>Alice Soto</t>
  </si>
  <si>
    <t>E04226</t>
  </si>
  <si>
    <t>Andrew Moore</t>
  </si>
  <si>
    <t>E04101</t>
  </si>
  <si>
    <t>Olivia Harris</t>
  </si>
  <si>
    <t>E01981</t>
  </si>
  <si>
    <t>Genesis Banks</t>
  </si>
  <si>
    <t>E02534</t>
  </si>
  <si>
    <t>Victoria Johnson</t>
  </si>
  <si>
    <t>E01238</t>
  </si>
  <si>
    <t>Eloise Griffin</t>
  </si>
  <si>
    <t>E01118</t>
  </si>
  <si>
    <t>Roman Yang</t>
  </si>
  <si>
    <t>E04041</t>
  </si>
  <si>
    <t>Clara Huynh</t>
  </si>
  <si>
    <t>E04308</t>
  </si>
  <si>
    <t>Kai Flores</t>
  </si>
  <si>
    <t>E01052</t>
  </si>
  <si>
    <t>Jaxson Dinh</t>
  </si>
  <si>
    <t>E04165</t>
  </si>
  <si>
    <t>Sophie Vang</t>
  </si>
  <si>
    <t>E02295</t>
  </si>
  <si>
    <t>Axel Jordan</t>
  </si>
  <si>
    <t>E04546</t>
  </si>
  <si>
    <t>Jade Hunter</t>
  </si>
  <si>
    <t>E04217</t>
  </si>
  <si>
    <t>Lydia Williams</t>
  </si>
  <si>
    <t>E00650</t>
  </si>
  <si>
    <t>Emery Chang</t>
  </si>
  <si>
    <t>E00344</t>
  </si>
  <si>
    <t>Savannah He</t>
  </si>
  <si>
    <t>E04645</t>
  </si>
  <si>
    <t>Elias Ahmed</t>
  </si>
  <si>
    <t>E03880</t>
  </si>
  <si>
    <t>Samantha Woods</t>
  </si>
  <si>
    <t>E02730</t>
  </si>
  <si>
    <t>Axel Soto</t>
  </si>
  <si>
    <t>E04517</t>
  </si>
  <si>
    <t>Amelia Choi</t>
  </si>
  <si>
    <t>E00965</t>
  </si>
  <si>
    <t>Jacob Khan</t>
  </si>
  <si>
    <t>E04639</t>
  </si>
  <si>
    <t>Luna Taylor</t>
  </si>
  <si>
    <t>E00465</t>
  </si>
  <si>
    <t>Dominic Parker</t>
  </si>
  <si>
    <t>E03058</t>
  </si>
  <si>
    <t>Angel Xiong</t>
  </si>
  <si>
    <t>E02337</t>
  </si>
  <si>
    <t>Emma Cao</t>
  </si>
  <si>
    <t>E04927</t>
  </si>
  <si>
    <t>Ezekiel Bryant</t>
  </si>
  <si>
    <t>E03799</t>
  </si>
  <si>
    <t>Natalie Hwang</t>
  </si>
  <si>
    <t>E04538</t>
  </si>
  <si>
    <t>Adeline Yang</t>
  </si>
  <si>
    <t>E02633</t>
  </si>
  <si>
    <t>Allison Roberts</t>
  </si>
  <si>
    <t>E02965</t>
  </si>
  <si>
    <t>Andrew Do</t>
  </si>
  <si>
    <t>E04345</t>
  </si>
  <si>
    <t>Eliana Grant</t>
  </si>
  <si>
    <t>E02895</t>
  </si>
  <si>
    <t>Mila Soto</t>
  </si>
  <si>
    <t>Gabriella Johnson</t>
  </si>
  <si>
    <t>E00758</t>
  </si>
  <si>
    <t>Jonathan Khan</t>
  </si>
  <si>
    <t>E03750</t>
  </si>
  <si>
    <t>Elias Dang</t>
  </si>
  <si>
    <t>E00144</t>
  </si>
  <si>
    <t>Theodore Ngo</t>
  </si>
  <si>
    <t>E02943</t>
  </si>
  <si>
    <t>Bella Lopez</t>
  </si>
  <si>
    <t>E03901</t>
  </si>
  <si>
    <t>Luca Truong</t>
  </si>
  <si>
    <t>E03461</t>
  </si>
  <si>
    <t>Nathan Lau</t>
  </si>
  <si>
    <t>E03490</t>
  </si>
  <si>
    <t>Henry Campos</t>
  </si>
  <si>
    <t>E04466</t>
  </si>
  <si>
    <t>Connor Bell</t>
  </si>
  <si>
    <t>E03226</t>
  </si>
  <si>
    <t>Angel Stewart</t>
  </si>
  <si>
    <t>E04607</t>
  </si>
  <si>
    <t>Landon Brown</t>
  </si>
  <si>
    <t>E02678</t>
  </si>
  <si>
    <t>Nicholas Rivera</t>
  </si>
  <si>
    <t>E02190</t>
  </si>
  <si>
    <t>Gabriel Carter</t>
  </si>
  <si>
    <t>E00747</t>
  </si>
  <si>
    <t>Leilani Baker</t>
  </si>
  <si>
    <t>E00268</t>
  </si>
  <si>
    <t>Ian Flores</t>
  </si>
  <si>
    <t>E01416</t>
  </si>
  <si>
    <t>Hudson Thompson</t>
  </si>
  <si>
    <t>E01524</t>
  </si>
  <si>
    <t>Ian Miller</t>
  </si>
  <si>
    <t>Harper Chin</t>
  </si>
  <si>
    <t>E02801</t>
  </si>
  <si>
    <t>Santiago f Brooks</t>
  </si>
  <si>
    <t>E04155</t>
  </si>
  <si>
    <t>Dylan Dominguez</t>
  </si>
  <si>
    <t>E01952</t>
  </si>
  <si>
    <t>Everett Lee</t>
  </si>
  <si>
    <t>E00116</t>
  </si>
  <si>
    <t>Madelyn Mehta</t>
  </si>
  <si>
    <t>E04811</t>
  </si>
  <si>
    <t>Athena Vasquez</t>
  </si>
  <si>
    <t>E00624</t>
  </si>
  <si>
    <t>William Watson</t>
  </si>
  <si>
    <t>E03404</t>
  </si>
  <si>
    <t>Everleigh Nunez</t>
  </si>
  <si>
    <t>E01845</t>
  </si>
  <si>
    <t>Leo Fernandez</t>
  </si>
  <si>
    <t>E04784</t>
  </si>
  <si>
    <t>Joshua Lin</t>
  </si>
  <si>
    <t>E00145</t>
  </si>
  <si>
    <t>Alexander Rivera</t>
  </si>
  <si>
    <t>E00218</t>
  </si>
  <si>
    <t>David Desai</t>
  </si>
  <si>
    <t>Aubrey Yoon</t>
  </si>
  <si>
    <t>Grayson Brown</t>
  </si>
  <si>
    <t>Noah Chen</t>
  </si>
  <si>
    <t>E00784</t>
  </si>
  <si>
    <t>Ella Nguyen</t>
  </si>
  <si>
    <t>E04925</t>
  </si>
  <si>
    <t>Athena Jordan</t>
  </si>
  <si>
    <t>E04448</t>
  </si>
  <si>
    <t>Adrian Ruiz</t>
  </si>
  <si>
    <t>E04817</t>
  </si>
  <si>
    <t>Zoe Sanchez</t>
  </si>
  <si>
    <t>E00325</t>
  </si>
  <si>
    <t>Jameson Chen</t>
  </si>
  <si>
    <t>E00403</t>
  </si>
  <si>
    <t>Liliana Soto</t>
  </si>
  <si>
    <t>Lincoln Reyes</t>
  </si>
  <si>
    <t>E04358</t>
  </si>
  <si>
    <t>Grayson Soto</t>
  </si>
  <si>
    <t>E04662</t>
  </si>
  <si>
    <t>Julia Morris</t>
  </si>
  <si>
    <t>E01496</t>
  </si>
  <si>
    <t>Ava Ortiz</t>
  </si>
  <si>
    <t>E01870</t>
  </si>
  <si>
    <t>Carson Chau</t>
  </si>
  <si>
    <t>E03971</t>
  </si>
  <si>
    <t>Lillian Chen</t>
  </si>
  <si>
    <t>E03616</t>
  </si>
  <si>
    <t>Josiah Lewis</t>
  </si>
  <si>
    <t>E00153</t>
  </si>
  <si>
    <t>Claire Jones</t>
  </si>
  <si>
    <t>E02313</t>
  </si>
  <si>
    <t>Jeremiah Lu</t>
  </si>
  <si>
    <t>E02960</t>
  </si>
  <si>
    <t>Nova Hill</t>
  </si>
  <si>
    <t>E00096</t>
  </si>
  <si>
    <t>Peyton Cruz</t>
  </si>
  <si>
    <t>E02140</t>
  </si>
  <si>
    <t>Naomi Zhao</t>
  </si>
  <si>
    <t>E00826</t>
  </si>
  <si>
    <t>Rylee Bui</t>
  </si>
  <si>
    <t>E03881</t>
  </si>
  <si>
    <t>Andrew Reed</t>
  </si>
  <si>
    <t>E02604</t>
  </si>
  <si>
    <t>Brooklyn Collins</t>
  </si>
  <si>
    <t>E02613</t>
  </si>
  <si>
    <t>John Jung</t>
  </si>
  <si>
    <t>E00864</t>
  </si>
  <si>
    <t>Samantha Aguilar</t>
  </si>
  <si>
    <t>E01760</t>
  </si>
  <si>
    <t>Madeline Acosta</t>
  </si>
  <si>
    <t>E03223</t>
  </si>
  <si>
    <t>Ethan Joseph</t>
  </si>
  <si>
    <t>E01262</t>
  </si>
  <si>
    <t>E01075</t>
  </si>
  <si>
    <t>Joshua Juarez</t>
  </si>
  <si>
    <t>E00364</t>
  </si>
  <si>
    <t>Matthew Howard</t>
  </si>
  <si>
    <t>E04108</t>
  </si>
  <si>
    <t>Jade Figueroa</t>
  </si>
  <si>
    <t>E02917</t>
  </si>
  <si>
    <t>Everett Morales</t>
  </si>
  <si>
    <t>Genesis Hunter</t>
  </si>
  <si>
    <t>E03393</t>
  </si>
  <si>
    <t>Henry Figueroa</t>
  </si>
  <si>
    <t>E02977</t>
  </si>
  <si>
    <t>Nicholas Song</t>
  </si>
  <si>
    <t>E03371</t>
  </si>
  <si>
    <t>Jack Alexander</t>
  </si>
  <si>
    <t>E02531</t>
  </si>
  <si>
    <t>Jameson Foster</t>
  </si>
  <si>
    <t>E02473</t>
  </si>
  <si>
    <t>Leonardo Lo</t>
  </si>
  <si>
    <t>E02468</t>
  </si>
  <si>
    <t>Ella Huang</t>
  </si>
  <si>
    <t>Liam Jordan</t>
  </si>
  <si>
    <t>E03697</t>
  </si>
  <si>
    <t>Isaac Woods</t>
  </si>
  <si>
    <t>E00593</t>
  </si>
  <si>
    <t>Luke Wilson</t>
  </si>
  <si>
    <t>E01103</t>
  </si>
  <si>
    <t>Lyla Alvarez</t>
  </si>
  <si>
    <t>E03889</t>
  </si>
  <si>
    <t>Caleb Flores</t>
  </si>
  <si>
    <t>E01958</t>
  </si>
  <si>
    <t>Angel Lin</t>
  </si>
  <si>
    <t>Easton Moore</t>
  </si>
  <si>
    <t>E01167</t>
  </si>
  <si>
    <t>Kinsley Collins</t>
  </si>
  <si>
    <t>E00099</t>
  </si>
  <si>
    <t>Brooklyn Salazar</t>
  </si>
  <si>
    <t>E00044</t>
  </si>
  <si>
    <t>Scarlett Jenkins</t>
  </si>
  <si>
    <t>E00711</t>
  </si>
  <si>
    <t>Melody Chin</t>
  </si>
  <si>
    <t>E04795</t>
  </si>
  <si>
    <t>Eloise Alexander</t>
  </si>
  <si>
    <t>E03912</t>
  </si>
  <si>
    <t>Carter Turner</t>
  </si>
  <si>
    <t>E02103</t>
  </si>
  <si>
    <t>Andrew Ma</t>
  </si>
  <si>
    <t>E04213</t>
  </si>
  <si>
    <t>Hailey Xi</t>
  </si>
  <si>
    <t>E04756</t>
  </si>
  <si>
    <t>Aiden Le</t>
  </si>
  <si>
    <t>E04114</t>
  </si>
  <si>
    <t>Christopher Lim</t>
  </si>
  <si>
    <t>E01423</t>
  </si>
  <si>
    <t>James Castillo</t>
  </si>
  <si>
    <t>E03181</t>
  </si>
  <si>
    <t>Greyson Dang</t>
  </si>
  <si>
    <t>E03305</t>
  </si>
  <si>
    <t>Hannah King</t>
  </si>
  <si>
    <t>E00703</t>
  </si>
  <si>
    <t>Wesley Dominguez</t>
  </si>
  <si>
    <t>E04403</t>
  </si>
  <si>
    <t>Dominic Hu</t>
  </si>
  <si>
    <t>E00103</t>
  </si>
  <si>
    <t>Nora Park</t>
  </si>
  <si>
    <t>E04487</t>
  </si>
  <si>
    <t>Audrey Hwang</t>
  </si>
  <si>
    <t>Ella Jenkins</t>
  </si>
  <si>
    <t>E02179</t>
  </si>
  <si>
    <t>Peyton Owens</t>
  </si>
  <si>
    <t>E04242</t>
  </si>
  <si>
    <t>Alice Lopez</t>
  </si>
  <si>
    <t>E01371</t>
  </si>
  <si>
    <t>Dominic Le</t>
  </si>
  <si>
    <t>E03065</t>
  </si>
  <si>
    <t>Ezra Ortiz</t>
  </si>
  <si>
    <t>E01377</t>
  </si>
  <si>
    <t>Grayson Luu</t>
  </si>
  <si>
    <t>E03097</t>
  </si>
  <si>
    <t>Brooks Stewart</t>
  </si>
  <si>
    <t>E01668</t>
  </si>
  <si>
    <t>Naomi Xi</t>
  </si>
  <si>
    <t>E03354</t>
  </si>
  <si>
    <t>Silas Estrada</t>
  </si>
  <si>
    <t>E02088</t>
  </si>
  <si>
    <t>Skylar Ayala</t>
  </si>
  <si>
    <t>E03980</t>
  </si>
  <si>
    <t>Lydia Huynh</t>
  </si>
  <si>
    <t>Hazel Cortez</t>
  </si>
  <si>
    <t>E00824</t>
  </si>
  <si>
    <t>Everleigh Adams</t>
  </si>
  <si>
    <t>Layla Salazar</t>
  </si>
  <si>
    <t>E03113</t>
  </si>
  <si>
    <t>Willow Chen</t>
  </si>
  <si>
    <t>E01488</t>
  </si>
  <si>
    <t>Penelope Griffin</t>
  </si>
  <si>
    <t>E01787</t>
  </si>
  <si>
    <t>Lillian Romero</t>
  </si>
  <si>
    <t>E03550</t>
  </si>
  <si>
    <t>Stella Wu</t>
  </si>
  <si>
    <t>Parker Vang</t>
  </si>
  <si>
    <t>E04799</t>
  </si>
  <si>
    <t>Mila Roberts</t>
  </si>
  <si>
    <t>E03402</t>
  </si>
  <si>
    <t>Isaac Liu</t>
  </si>
  <si>
    <t>E04128</t>
  </si>
  <si>
    <t>Jacob Doan</t>
  </si>
  <si>
    <t>Raelynn Ma</t>
  </si>
  <si>
    <t>E03114</t>
  </si>
  <si>
    <t>Jameson Juarez</t>
  </si>
  <si>
    <t>E04004</t>
  </si>
  <si>
    <t>Everleigh Shah</t>
  </si>
  <si>
    <t>E04472</t>
  </si>
  <si>
    <t>Alexander Foster</t>
  </si>
  <si>
    <t>E00161</t>
  </si>
  <si>
    <t>Ryan Ha</t>
  </si>
  <si>
    <t>E04417</t>
  </si>
  <si>
    <t>Chloe Salazar</t>
  </si>
  <si>
    <t>E04536</t>
  </si>
  <si>
    <t>Layla Scott</t>
  </si>
  <si>
    <t>Leah Khan</t>
  </si>
  <si>
    <t>E02857</t>
  </si>
  <si>
    <t>Mason Jimenez</t>
  </si>
  <si>
    <t>E03059</t>
  </si>
  <si>
    <t>Hailey Dang</t>
  </si>
  <si>
    <t>E02477</t>
  </si>
  <si>
    <t>Amelia Bui</t>
  </si>
  <si>
    <t>E00022</t>
  </si>
  <si>
    <t>Elena Her</t>
  </si>
  <si>
    <t>E03370</t>
  </si>
  <si>
    <t>Ian Cortez</t>
  </si>
  <si>
    <t>E00555</t>
  </si>
  <si>
    <t>Christian Ali</t>
  </si>
  <si>
    <t>E03160</t>
  </si>
  <si>
    <t>Carter Ortiz</t>
  </si>
  <si>
    <t>E03919</t>
  </si>
  <si>
    <t>Grayson Chan</t>
  </si>
  <si>
    <t>E01724</t>
  </si>
  <si>
    <t>Nolan Molina</t>
  </si>
  <si>
    <t>E04087</t>
  </si>
  <si>
    <t>Adam Kaur</t>
  </si>
  <si>
    <t>E02856</t>
  </si>
  <si>
    <t>Amelia Kaur</t>
  </si>
  <si>
    <t>E03805</t>
  </si>
  <si>
    <t>Autumn Gonzales</t>
  </si>
  <si>
    <t>E00319</t>
  </si>
  <si>
    <t>Ezra Wilson</t>
  </si>
  <si>
    <t>E01090</t>
  </si>
  <si>
    <t>Jacob Cheng</t>
  </si>
  <si>
    <t>E04323</t>
  </si>
  <si>
    <t>Melody Valdez</t>
  </si>
  <si>
    <t>E02687</t>
  </si>
  <si>
    <t>Caroline Nelson</t>
  </si>
  <si>
    <t>E01407</t>
  </si>
  <si>
    <t>Ellie Guerrero</t>
  </si>
  <si>
    <t>E02748</t>
  </si>
  <si>
    <t>Genesis Zhu</t>
  </si>
  <si>
    <t>E01995</t>
  </si>
  <si>
    <t>Jonathan Ho</t>
  </si>
  <si>
    <t>E01714</t>
  </si>
  <si>
    <t>Savannah Park</t>
  </si>
  <si>
    <t>E04491</t>
  </si>
  <si>
    <t>Nathan Chan</t>
  </si>
  <si>
    <t>E01076</t>
  </si>
  <si>
    <t>Sofia Vu</t>
  </si>
  <si>
    <t>Ruby Choi</t>
  </si>
  <si>
    <t>E02843</t>
  </si>
  <si>
    <t>Lily Pena</t>
  </si>
  <si>
    <t>E03758</t>
  </si>
  <si>
    <t>Liam Zhang</t>
  </si>
  <si>
    <t>E02063</t>
  </si>
  <si>
    <t>Ian Gutierrez</t>
  </si>
  <si>
    <t>E00638</t>
  </si>
  <si>
    <t>David Simmons</t>
  </si>
  <si>
    <t>E03571</t>
  </si>
  <si>
    <t>Lincoln Henderson</t>
  </si>
  <si>
    <t>E01820</t>
  </si>
  <si>
    <t>Nathan Miller</t>
  </si>
  <si>
    <t>E01712</t>
  </si>
  <si>
    <t>James Singh</t>
  </si>
  <si>
    <t>E00184</t>
  </si>
  <si>
    <t>Kayden Ortega</t>
  </si>
  <si>
    <t>Lucy Figueroa</t>
  </si>
  <si>
    <t>E02899</t>
  </si>
  <si>
    <t>Joshua Cortez</t>
  </si>
  <si>
    <t>E02478</t>
  </si>
  <si>
    <t>Alexander Morris</t>
  </si>
  <si>
    <t>E04170</t>
  </si>
  <si>
    <t>Grayson Chin</t>
  </si>
  <si>
    <t>E00929</t>
  </si>
  <si>
    <t>Allison Espinoza</t>
  </si>
  <si>
    <t>Naomi Chu</t>
  </si>
  <si>
    <t>Jameson Martin</t>
  </si>
  <si>
    <t>E02492</t>
  </si>
  <si>
    <t>Sebastian Gupta</t>
  </si>
  <si>
    <t>E01733</t>
  </si>
  <si>
    <t>Eloise Pham</t>
  </si>
  <si>
    <t>Valentina Davis</t>
  </si>
  <si>
    <t>E04938</t>
  </si>
  <si>
    <t>Brooklyn Daniels</t>
  </si>
  <si>
    <t>E04952</t>
  </si>
  <si>
    <t>Paisley Gomez</t>
  </si>
  <si>
    <t>E02420</t>
  </si>
  <si>
    <t>Madison Li</t>
  </si>
  <si>
    <t>Everleigh Simmons</t>
  </si>
  <si>
    <t>E03947</t>
  </si>
  <si>
    <t>Logan Soto</t>
  </si>
  <si>
    <t>E04535</t>
  </si>
  <si>
    <t>Charlotte Vo</t>
  </si>
  <si>
    <t>E00380</t>
  </si>
  <si>
    <t>Alice Thompson</t>
  </si>
  <si>
    <t>E01432</t>
  </si>
  <si>
    <t>Peyton Garza</t>
  </si>
  <si>
    <t>E02628</t>
  </si>
  <si>
    <t>Nora Nelson</t>
  </si>
  <si>
    <t>E03578</t>
  </si>
  <si>
    <t>Maverick Li</t>
  </si>
  <si>
    <t>E03563</t>
  </si>
  <si>
    <t>Ian Barnes</t>
  </si>
  <si>
    <t>E02781</t>
  </si>
  <si>
    <t>Athena Vu</t>
  </si>
  <si>
    <t>E04739</t>
  </si>
  <si>
    <t>Ruby Washington</t>
  </si>
  <si>
    <t>E02665</t>
  </si>
  <si>
    <t>Bella Butler</t>
  </si>
  <si>
    <t>E04132</t>
  </si>
  <si>
    <t>Kinsley Henry</t>
  </si>
  <si>
    <t>Kennedy Romero</t>
  </si>
  <si>
    <t>E04277</t>
  </si>
  <si>
    <t>Zoe Do</t>
  </si>
  <si>
    <t>Everett Khan</t>
  </si>
  <si>
    <t>E02012</t>
  </si>
  <si>
    <t>Anna Han</t>
  </si>
  <si>
    <t>E02881</t>
  </si>
  <si>
    <t>Leilani Sharma</t>
  </si>
  <si>
    <t>Jordan Cho</t>
  </si>
  <si>
    <t>E00605</t>
  </si>
  <si>
    <t>Nova Williams</t>
  </si>
  <si>
    <t>E04641</t>
  </si>
  <si>
    <t>Scarlett Hill</t>
  </si>
  <si>
    <t>E01019</t>
  </si>
  <si>
    <t>Dominic Scott</t>
  </si>
  <si>
    <t>E01519</t>
  </si>
  <si>
    <t>Anthony Marquez</t>
  </si>
  <si>
    <t>E03694</t>
  </si>
  <si>
    <t>Elena Patterson</t>
  </si>
  <si>
    <t>E01123</t>
  </si>
  <si>
    <t>Madison Nelson</t>
  </si>
  <si>
    <t>E01366</t>
  </si>
  <si>
    <t>William Walker</t>
  </si>
  <si>
    <t>E04005</t>
  </si>
  <si>
    <t>Lincoln Wong</t>
  </si>
  <si>
    <t>James Huang</t>
  </si>
  <si>
    <t>E04018</t>
  </si>
  <si>
    <t>Emery Ford</t>
  </si>
  <si>
    <t>E01591</t>
  </si>
  <si>
    <t>Paisley Trinh</t>
  </si>
  <si>
    <t>E04940</t>
  </si>
  <si>
    <t>Hudson Williams</t>
  </si>
  <si>
    <t>E03465</t>
  </si>
  <si>
    <t>Harper Phan</t>
  </si>
  <si>
    <t>E03870</t>
  </si>
  <si>
    <t>Madeline Allen</t>
  </si>
  <si>
    <t>E01927</t>
  </si>
  <si>
    <t>Charles Moore</t>
  </si>
  <si>
    <t>E03064</t>
  </si>
  <si>
    <t>Lincoln Fong</t>
  </si>
  <si>
    <t>E01883</t>
  </si>
  <si>
    <t>Isla Guzman</t>
  </si>
  <si>
    <t>E03984</t>
  </si>
  <si>
    <t>Hailey Foster</t>
  </si>
  <si>
    <t>E00446</t>
  </si>
  <si>
    <t>Hudson Hill</t>
  </si>
  <si>
    <t>E02825</t>
  </si>
  <si>
    <t>Wyatt Li</t>
  </si>
  <si>
    <t>E04174</t>
  </si>
  <si>
    <t>Maverick Henry</t>
  </si>
  <si>
    <t>E01899</t>
  </si>
  <si>
    <t>Xavier Jackson</t>
  </si>
  <si>
    <t>E02562</t>
  </si>
  <si>
    <t>Christian Medina</t>
  </si>
  <si>
    <t>E01006</t>
  </si>
  <si>
    <t>Autumn Leung</t>
  </si>
  <si>
    <t>E02903</t>
  </si>
  <si>
    <t>Robert Vazquez</t>
  </si>
  <si>
    <t>E03642</t>
  </si>
  <si>
    <t>Aria Roberts</t>
  </si>
  <si>
    <t>E02884</t>
  </si>
  <si>
    <t>Axel Johnson</t>
  </si>
  <si>
    <t>E00701</t>
  </si>
  <si>
    <t>Madeline Garcia</t>
  </si>
  <si>
    <t>E04720</t>
  </si>
  <si>
    <t>Christopher Chung</t>
  </si>
  <si>
    <t>E01985</t>
  </si>
  <si>
    <t>Eliana Turner</t>
  </si>
  <si>
    <t>E03273</t>
  </si>
  <si>
    <t>Daniel Shah</t>
  </si>
  <si>
    <t>E02415</t>
  </si>
  <si>
    <t>Penelope Gonzalez</t>
  </si>
  <si>
    <t>E02877</t>
  </si>
  <si>
    <t>Mila Allen</t>
  </si>
  <si>
    <t>E00091</t>
  </si>
  <si>
    <t>Emilia Chu</t>
  </si>
  <si>
    <t>E02563</t>
  </si>
  <si>
    <t>Emily Clark</t>
  </si>
  <si>
    <t>E04221</t>
  </si>
  <si>
    <t>Roman King</t>
  </si>
  <si>
    <t>E04887</t>
  </si>
  <si>
    <t>Emery Do</t>
  </si>
  <si>
    <t>E03170</t>
  </si>
  <si>
    <t>Autumn Thao</t>
  </si>
  <si>
    <t>E01636</t>
  </si>
  <si>
    <t>Naomi Coleman</t>
  </si>
  <si>
    <t>E01387</t>
  </si>
  <si>
    <t>Cora Zheng</t>
  </si>
  <si>
    <t>E01363</t>
  </si>
  <si>
    <t>Ayla Daniels</t>
  </si>
  <si>
    <t>E02249</t>
  </si>
  <si>
    <t>Allison Daniels</t>
  </si>
  <si>
    <t>E02987</t>
  </si>
  <si>
    <t>Mateo Harris</t>
  </si>
  <si>
    <t>E03655</t>
  </si>
  <si>
    <t>Samantha Rogers</t>
  </si>
  <si>
    <t>E04048</t>
  </si>
  <si>
    <t>Julian Lee</t>
  </si>
  <si>
    <t>E03626</t>
  </si>
  <si>
    <t>Nicholas Avila</t>
  </si>
  <si>
    <t>Hailey Watson</t>
  </si>
  <si>
    <t>E02920</t>
  </si>
  <si>
    <t>Willow Woods</t>
  </si>
  <si>
    <t>E03220</t>
  </si>
  <si>
    <t>Alexander Gonzales</t>
  </si>
  <si>
    <t>E01347</t>
  </si>
  <si>
    <t>Aiden Gonzales</t>
  </si>
  <si>
    <t>E03968</t>
  </si>
  <si>
    <t>Joshua Chin</t>
  </si>
  <si>
    <t>E04299</t>
  </si>
  <si>
    <t>Paisley Hall</t>
  </si>
  <si>
    <t>E01150</t>
  </si>
  <si>
    <t>Allison Leung</t>
  </si>
  <si>
    <t>E03774</t>
  </si>
  <si>
    <t>Hannah Mejia</t>
  </si>
  <si>
    <t>Elizabeth Huang</t>
  </si>
  <si>
    <t>E01877</t>
  </si>
  <si>
    <t>Abigail Garza</t>
  </si>
  <si>
    <t>E01193</t>
  </si>
  <si>
    <t>Raelynn Lu</t>
  </si>
  <si>
    <t>E01789</t>
  </si>
  <si>
    <t>Charles Luu</t>
  </si>
  <si>
    <t>E01422</t>
  </si>
  <si>
    <t>Lydia Espinoza</t>
  </si>
  <si>
    <t>Adeline Thao</t>
  </si>
  <si>
    <t>Kinsley Dixon</t>
  </si>
  <si>
    <t>E04150</t>
  </si>
  <si>
    <t>Natalia Vu</t>
  </si>
  <si>
    <t>E02846</t>
  </si>
  <si>
    <t>Julia Mai</t>
  </si>
  <si>
    <t>E04247</t>
  </si>
  <si>
    <t>Camila Evans</t>
  </si>
  <si>
    <t>Everly Lai</t>
  </si>
  <si>
    <t>Adam He</t>
  </si>
  <si>
    <t>E03648</t>
  </si>
  <si>
    <t>Vivian Hunter</t>
  </si>
  <si>
    <t>E02192</t>
  </si>
  <si>
    <t>Lucy Avila</t>
  </si>
  <si>
    <t>E03981</t>
  </si>
  <si>
    <t>Eliana Li</t>
  </si>
  <si>
    <t>E03262</t>
  </si>
  <si>
    <t>Logan Mitchell</t>
  </si>
  <si>
    <t>E02716</t>
  </si>
  <si>
    <t>Dominic Dinh</t>
  </si>
  <si>
    <t>Lucas Daniels</t>
  </si>
  <si>
    <t>E04123</t>
  </si>
  <si>
    <t>Andrew Holmes</t>
  </si>
  <si>
    <t>E03471</t>
  </si>
  <si>
    <t>Julia Sandoval</t>
  </si>
  <si>
    <t>E00717</t>
  </si>
  <si>
    <t>Kennedy Vargas</t>
  </si>
  <si>
    <t>E01966</t>
  </si>
  <si>
    <t>Thomas Williams</t>
  </si>
  <si>
    <t>E03683</t>
  </si>
  <si>
    <t>Raelynn Hong</t>
  </si>
  <si>
    <t>Eli Reed</t>
  </si>
  <si>
    <t>E04766</t>
  </si>
  <si>
    <t>Lyla Yoon</t>
  </si>
  <si>
    <t>E01465</t>
  </si>
  <si>
    <t>Hannah White</t>
  </si>
  <si>
    <t>E00206</t>
  </si>
  <si>
    <t>Theodore Xi</t>
  </si>
  <si>
    <t>E04088</t>
  </si>
  <si>
    <t>Ezra Liang</t>
  </si>
  <si>
    <t>E02066</t>
  </si>
  <si>
    <t>Grayson Yee</t>
  </si>
  <si>
    <t>E03227</t>
  </si>
  <si>
    <t>Eli Richardson</t>
  </si>
  <si>
    <t>E03364</t>
  </si>
  <si>
    <t>Audrey Lee</t>
  </si>
  <si>
    <t>E00607</t>
  </si>
  <si>
    <t>Jameson Allen</t>
  </si>
  <si>
    <t>E02258</t>
  </si>
  <si>
    <t>Eliza Chen</t>
  </si>
  <si>
    <t>E03681</t>
  </si>
  <si>
    <t>Lyla Chen</t>
  </si>
  <si>
    <t>E02298</t>
  </si>
  <si>
    <t>Emily Doan</t>
  </si>
  <si>
    <t>E02984</t>
  </si>
  <si>
    <t>Jack Mai</t>
  </si>
  <si>
    <t>E02440</t>
  </si>
  <si>
    <t>Grayson Turner</t>
  </si>
  <si>
    <t>E04699</t>
  </si>
  <si>
    <t>Ivy Tang</t>
  </si>
  <si>
    <t>E03579</t>
  </si>
  <si>
    <t>Robert Zhang</t>
  </si>
  <si>
    <t>E01649</t>
  </si>
  <si>
    <t>Eva Alvarado</t>
  </si>
  <si>
    <t>E04969</t>
  </si>
  <si>
    <t>Abigail Vang</t>
  </si>
  <si>
    <t>Claire Adams</t>
  </si>
  <si>
    <t>E00955</t>
  </si>
  <si>
    <t>Theodore Marquez</t>
  </si>
  <si>
    <t>E00810</t>
  </si>
  <si>
    <t>Hunter Nunez</t>
  </si>
  <si>
    <t>E02798</t>
  </si>
  <si>
    <t>Charles Henderson</t>
  </si>
  <si>
    <t>E04542</t>
  </si>
  <si>
    <t>Camila Cortez</t>
  </si>
  <si>
    <t>E02818</t>
  </si>
  <si>
    <t>Aaron Garza</t>
  </si>
  <si>
    <t>E02907</t>
  </si>
  <si>
    <t>Jose Singh</t>
  </si>
  <si>
    <t>E00023</t>
  </si>
  <si>
    <t>Gabriel Joseph</t>
  </si>
  <si>
    <t>E02391</t>
  </si>
  <si>
    <t>Natalia Santos</t>
  </si>
  <si>
    <t>E01429</t>
  </si>
  <si>
    <t>Dylan Wilson</t>
  </si>
  <si>
    <t>E00494</t>
  </si>
  <si>
    <t>Robert Alvarez</t>
  </si>
  <si>
    <t>E00634</t>
  </si>
  <si>
    <t>Samantha Chavez</t>
  </si>
  <si>
    <t>Samuel Bailey</t>
  </si>
  <si>
    <t>E04683</t>
  </si>
  <si>
    <t>Ezekiel Delgado</t>
  </si>
  <si>
    <t>Benjamin Ramirez</t>
  </si>
  <si>
    <t>E03834</t>
  </si>
  <si>
    <t>Anthony Carter</t>
  </si>
  <si>
    <t>E02923</t>
  </si>
  <si>
    <t>Ethan Tang</t>
  </si>
  <si>
    <t>E02642</t>
  </si>
  <si>
    <t>Sebastian Rogers</t>
  </si>
  <si>
    <t>E00981</t>
  </si>
  <si>
    <t>Miles Thao</t>
  </si>
  <si>
    <t>E04157</t>
  </si>
  <si>
    <t>William Cao</t>
  </si>
  <si>
    <t>E03528</t>
  </si>
  <si>
    <t>Leo Hsu</t>
  </si>
  <si>
    <t>E04547</t>
  </si>
  <si>
    <t>Avery Grant</t>
  </si>
  <si>
    <t>E04415</t>
  </si>
  <si>
    <t>Penelope Fong</t>
  </si>
  <si>
    <t>E04484</t>
  </si>
  <si>
    <t>Vivian Thao</t>
  </si>
  <si>
    <t>E02800</t>
  </si>
  <si>
    <t>Eva Estrada</t>
  </si>
  <si>
    <t>E04926</t>
  </si>
  <si>
    <t>Emma Luna</t>
  </si>
  <si>
    <t>E01268</t>
  </si>
  <si>
    <t>Charlotte Wu</t>
  </si>
  <si>
    <t>E04853</t>
  </si>
  <si>
    <t>Vivian Chu</t>
  </si>
  <si>
    <t>E01209</t>
  </si>
  <si>
    <t>Jayden Williams</t>
  </si>
  <si>
    <t>E02024</t>
  </si>
  <si>
    <t>Amelia Bell</t>
  </si>
  <si>
    <t>E02427</t>
  </si>
  <si>
    <t>Addison Mehta</t>
  </si>
  <si>
    <t>Alexander Jackson</t>
  </si>
  <si>
    <t>E00951</t>
  </si>
  <si>
    <t>Everly Lin</t>
  </si>
  <si>
    <t>E03248</t>
  </si>
  <si>
    <t>Lyla Stewart</t>
  </si>
  <si>
    <t>E04444</t>
  </si>
  <si>
    <t>Brooklyn Ruiz</t>
  </si>
  <si>
    <t>E02307</t>
  </si>
  <si>
    <t>Skylar Evans</t>
  </si>
  <si>
    <t>E02375</t>
  </si>
  <si>
    <t>Lincoln Huynh</t>
  </si>
  <si>
    <t>E02276</t>
  </si>
  <si>
    <t>Hazel Griffin</t>
  </si>
  <si>
    <t>E02649</t>
  </si>
  <si>
    <t>Charles Gonzalez</t>
  </si>
  <si>
    <t>E00503</t>
  </si>
  <si>
    <t>Leah Patterson</t>
  </si>
  <si>
    <t>E01706</t>
  </si>
  <si>
    <t>Avery Sun</t>
  </si>
  <si>
    <t>E00676</t>
  </si>
  <si>
    <t>Isaac Yoon</t>
  </si>
  <si>
    <t>E02005</t>
  </si>
  <si>
    <t>Isabella Bui</t>
  </si>
  <si>
    <t>E01895</t>
  </si>
  <si>
    <t>Gabriel Zhou</t>
  </si>
  <si>
    <t>E01396</t>
  </si>
  <si>
    <t>Jack Vu</t>
  </si>
  <si>
    <t>E00749</t>
  </si>
  <si>
    <t>Valentina Moua</t>
  </si>
  <si>
    <t>E01941</t>
  </si>
  <si>
    <t>Quinn Trinh</t>
  </si>
  <si>
    <t>E01413</t>
  </si>
  <si>
    <t>E03928</t>
  </si>
  <si>
    <t>Miles Dang</t>
  </si>
  <si>
    <t>E04109</t>
  </si>
  <si>
    <t>Leah Bryant</t>
  </si>
  <si>
    <t>E03994</t>
  </si>
  <si>
    <t>Henry Jung</t>
  </si>
  <si>
    <t>E00639</t>
  </si>
  <si>
    <t>Benjamin Mai</t>
  </si>
  <si>
    <t>E00608</t>
  </si>
  <si>
    <t>E04189</t>
  </si>
  <si>
    <t>Ariana Kim</t>
  </si>
  <si>
    <t>E02732</t>
  </si>
  <si>
    <t>Alice Tran</t>
  </si>
  <si>
    <t>E00324</t>
  </si>
  <si>
    <t>Hailey Song</t>
  </si>
  <si>
    <t>E00518</t>
  </si>
  <si>
    <t>Lydia Morales</t>
  </si>
  <si>
    <t>Liam Sanders</t>
  </si>
  <si>
    <t>E04564</t>
  </si>
  <si>
    <t>Luke Sanchez</t>
  </si>
  <si>
    <t>E02033</t>
  </si>
  <si>
    <t>Grace Sun</t>
  </si>
  <si>
    <t>E00412</t>
  </si>
  <si>
    <t>Ezra Banks</t>
  </si>
  <si>
    <t>E01844</t>
  </si>
  <si>
    <t>Jayden Kang</t>
  </si>
  <si>
    <t>E00667</t>
  </si>
  <si>
    <t>Skylar Shah</t>
  </si>
  <si>
    <t>Sebastian Le</t>
  </si>
  <si>
    <t>E00287</t>
  </si>
  <si>
    <t>Luca Nelson</t>
  </si>
  <si>
    <t>E02235</t>
  </si>
  <si>
    <t>Riley Ramirez</t>
  </si>
  <si>
    <t>E02720</t>
  </si>
  <si>
    <t>Jaxon Fong</t>
  </si>
  <si>
    <t>Kayden Jordan</t>
  </si>
  <si>
    <t>E01188</t>
  </si>
  <si>
    <t>Alexander James</t>
  </si>
  <si>
    <t>E02428</t>
  </si>
  <si>
    <t>Connor Luu</t>
  </si>
  <si>
    <t>E03289</t>
  </si>
  <si>
    <t>Christopher Lam</t>
  </si>
  <si>
    <t>E01947</t>
  </si>
  <si>
    <t>Sophie Owens</t>
  </si>
  <si>
    <t>Addison Perez</t>
  </si>
  <si>
    <t>E04249</t>
  </si>
  <si>
    <t>Hadley Dang</t>
  </si>
  <si>
    <t>Ethan Mehta</t>
  </si>
  <si>
    <t>Madison Her</t>
  </si>
  <si>
    <t>E04363</t>
  </si>
  <si>
    <t>Savannah Singh</t>
  </si>
  <si>
    <t>E04920</t>
  </si>
  <si>
    <t>Nevaeh Hsu</t>
  </si>
  <si>
    <t>E03866</t>
  </si>
  <si>
    <t>Jordan Zhu</t>
  </si>
  <si>
    <t>E03521</t>
  </si>
  <si>
    <t>Jackson Navarro</t>
  </si>
  <si>
    <t>E04095</t>
  </si>
  <si>
    <t>Sadie Patterson</t>
  </si>
  <si>
    <t>E04079</t>
  </si>
  <si>
    <t>Christopher Butler</t>
  </si>
  <si>
    <t>E01508</t>
  </si>
  <si>
    <t>Penelope Rodriguez</t>
  </si>
  <si>
    <t>E02259</t>
  </si>
  <si>
    <t>Emily Lau</t>
  </si>
  <si>
    <t>Sophie Oh</t>
  </si>
  <si>
    <t>E01834</t>
  </si>
  <si>
    <t>Chloe Allen</t>
  </si>
  <si>
    <t>E03124</t>
  </si>
  <si>
    <t>Caleb Nelson</t>
  </si>
  <si>
    <t>E01898</t>
  </si>
  <si>
    <t>Oliver Moua</t>
  </si>
  <si>
    <t>E00342</t>
  </si>
  <si>
    <t>Wesley Doan</t>
  </si>
  <si>
    <t>E03910</t>
  </si>
  <si>
    <t>Nova Hsu</t>
  </si>
  <si>
    <t>E00862</t>
  </si>
  <si>
    <t>Levi Moreno</t>
  </si>
  <si>
    <t>E02576</t>
  </si>
  <si>
    <t>Gianna Ha</t>
  </si>
  <si>
    <t>E00035</t>
  </si>
  <si>
    <t>Lillian Gonzales</t>
  </si>
  <si>
    <t>E01832</t>
  </si>
  <si>
    <t>Ezra Singh</t>
  </si>
  <si>
    <t>E01755</t>
  </si>
  <si>
    <t>Audrey Patel</t>
  </si>
  <si>
    <t>Brooklyn Cho</t>
  </si>
  <si>
    <t>Piper Ramos</t>
  </si>
  <si>
    <t>E04697</t>
  </si>
  <si>
    <t>Eleanor Williams</t>
  </si>
  <si>
    <t>E00371</t>
  </si>
  <si>
    <t>Melody Grant</t>
  </si>
  <si>
    <t>E02992</t>
  </si>
  <si>
    <t>Paisley Sanders</t>
  </si>
  <si>
    <t>E04369</t>
  </si>
  <si>
    <t>Santiago f Gray</t>
  </si>
  <si>
    <t>E00592</t>
  </si>
  <si>
    <t>Josephine Richardson</t>
  </si>
  <si>
    <t>E03532</t>
  </si>
  <si>
    <t>Jaxson Santiago</t>
  </si>
  <si>
    <t>E00863</t>
  </si>
  <si>
    <t>Lincoln Ramos</t>
  </si>
  <si>
    <t>E03310</t>
  </si>
  <si>
    <t>Dylan Campbell</t>
  </si>
  <si>
    <t>Olivia Gray</t>
  </si>
  <si>
    <t>E01242</t>
  </si>
  <si>
    <t>Emery Doan</t>
  </si>
  <si>
    <t>E02535</t>
  </si>
  <si>
    <t>Caroline Perez</t>
  </si>
  <si>
    <t>E00369</t>
  </si>
  <si>
    <t>Genesis Woods</t>
  </si>
  <si>
    <t>E03332</t>
  </si>
  <si>
    <t>Ruby Sun</t>
  </si>
  <si>
    <t>E03278</t>
  </si>
  <si>
    <t>Nevaeh James</t>
  </si>
  <si>
    <t>Parker Sandoval</t>
  </si>
  <si>
    <t>E03055</t>
  </si>
  <si>
    <t>Austin Rojas</t>
  </si>
  <si>
    <t>E01943</t>
  </si>
  <si>
    <t>Vivian Espinoza</t>
  </si>
  <si>
    <t>Cooper Gupta</t>
  </si>
  <si>
    <t>Axel Santos</t>
  </si>
  <si>
    <t>E04637</t>
  </si>
  <si>
    <t>Samuel Song</t>
  </si>
  <si>
    <t>E03240</t>
  </si>
  <si>
    <t>Aiden Silva</t>
  </si>
  <si>
    <t>E00340</t>
  </si>
  <si>
    <t>Eliana Allen</t>
  </si>
  <si>
    <t>E04751</t>
  </si>
  <si>
    <t>Grayson James</t>
  </si>
  <si>
    <t>E04636</t>
  </si>
  <si>
    <t>Hailey Yee</t>
  </si>
  <si>
    <t>Ian Vargas</t>
  </si>
  <si>
    <t>E02938</t>
  </si>
  <si>
    <t>John Trinh</t>
  </si>
  <si>
    <t>Sofia Trinh</t>
  </si>
  <si>
    <t>E01111</t>
  </si>
  <si>
    <t>Santiago f Moua</t>
  </si>
  <si>
    <t>E03149</t>
  </si>
  <si>
    <t>Layla Collins</t>
  </si>
  <si>
    <t>E00952</t>
  </si>
  <si>
    <t>Jaxon Powell</t>
  </si>
  <si>
    <t>E04380</t>
  </si>
  <si>
    <t>Naomi Washington</t>
  </si>
  <si>
    <t>Ryan Holmes</t>
  </si>
  <si>
    <t>E04994</t>
  </si>
  <si>
    <t>Bella Holmes</t>
  </si>
  <si>
    <t>E00447</t>
  </si>
  <si>
    <t>Hailey Sanchez</t>
  </si>
  <si>
    <t>E00089</t>
  </si>
  <si>
    <t>Sofia Yoon</t>
  </si>
  <si>
    <t>E02035</t>
  </si>
  <si>
    <t>Eli Rahman</t>
  </si>
  <si>
    <t>E03595</t>
  </si>
  <si>
    <t>Christopher Howard</t>
  </si>
  <si>
    <t>E03611</t>
  </si>
  <si>
    <t>Alice Mehta</t>
  </si>
  <si>
    <t>E04464</t>
  </si>
  <si>
    <t>Cooper Yoon</t>
  </si>
  <si>
    <t>E02135</t>
  </si>
  <si>
    <t>John Delgado</t>
  </si>
  <si>
    <t>E01684</t>
  </si>
  <si>
    <t>Jaxson Liang</t>
  </si>
  <si>
    <t>E02968</t>
  </si>
  <si>
    <t>Caroline Santos</t>
  </si>
  <si>
    <t>E03362</t>
  </si>
  <si>
    <t>Lily Henderson</t>
  </si>
  <si>
    <t>E01108</t>
  </si>
  <si>
    <t>Hannah Martinez</t>
  </si>
  <si>
    <t>E02217</t>
  </si>
  <si>
    <t>William Phillips</t>
  </si>
  <si>
    <t>E03519</t>
  </si>
  <si>
    <t>Eliza Zheng</t>
  </si>
  <si>
    <t>E01967</t>
  </si>
  <si>
    <t>John Dang</t>
  </si>
  <si>
    <t>E01125</t>
  </si>
  <si>
    <t>Joshua Yang</t>
  </si>
  <si>
    <t>E03795</t>
  </si>
  <si>
    <t>Hazel Young</t>
  </si>
  <si>
    <t>E00508</t>
  </si>
  <si>
    <t>Thomas Jung</t>
  </si>
  <si>
    <t>E02047</t>
  </si>
  <si>
    <t>Xavier Perez</t>
  </si>
  <si>
    <t>E01582</t>
  </si>
  <si>
    <t>Elijah Coleman</t>
  </si>
  <si>
    <t>Clara Sanchez</t>
  </si>
  <si>
    <t>E04872</t>
  </si>
  <si>
    <t>Isaac Stewart</t>
  </si>
  <si>
    <t>E03159</t>
  </si>
  <si>
    <t>Claire Romero</t>
  </si>
  <si>
    <t>E01337</t>
  </si>
  <si>
    <t>Andrew Coleman</t>
  </si>
  <si>
    <t>E00102</t>
  </si>
  <si>
    <t>Riley Rojas</t>
  </si>
  <si>
    <t>E03637</t>
  </si>
  <si>
    <t>Landon Thao</t>
  </si>
  <si>
    <t>E03455</t>
  </si>
  <si>
    <t>Hadley Ford</t>
  </si>
  <si>
    <t>Austin Brown</t>
  </si>
  <si>
    <t>E01225</t>
  </si>
  <si>
    <t>Christian Fong</t>
  </si>
  <si>
    <t>E01264</t>
  </si>
  <si>
    <t>Hazel Alvarez</t>
  </si>
  <si>
    <t>E02274</t>
  </si>
  <si>
    <t>Isabella Bailey</t>
  </si>
  <si>
    <t>E00480</t>
  </si>
  <si>
    <t>Hadley Yee</t>
  </si>
  <si>
    <t>E00203</t>
  </si>
  <si>
    <t>Julia Doan</t>
  </si>
  <si>
    <t>E00647</t>
  </si>
  <si>
    <t>Dylan Ali</t>
  </si>
  <si>
    <t>E03296</t>
  </si>
  <si>
    <t>Eloise Trinh</t>
  </si>
  <si>
    <t>E02453</t>
  </si>
  <si>
    <t>Dylan Kumar</t>
  </si>
  <si>
    <t>Emily Gupta</t>
  </si>
  <si>
    <t>E02522</t>
  </si>
  <si>
    <t>Silas Rivera</t>
  </si>
  <si>
    <t>E00459</t>
  </si>
  <si>
    <t>Jackson Jordan</t>
  </si>
  <si>
    <t>E03007</t>
  </si>
  <si>
    <t>Isaac Joseph</t>
  </si>
  <si>
    <t>Leilani Thao</t>
  </si>
  <si>
    <t>E03863</t>
  </si>
  <si>
    <t>Madeline Watson</t>
  </si>
  <si>
    <t>E02710</t>
  </si>
  <si>
    <t>Silas Huang</t>
  </si>
  <si>
    <t>Peyton Walker</t>
  </si>
  <si>
    <t>E01339</t>
  </si>
  <si>
    <t>Jeremiah Hernandez</t>
  </si>
  <si>
    <t>Jace Washington</t>
  </si>
  <si>
    <t>E03379</t>
  </si>
  <si>
    <t>Landon Kim</t>
  </si>
  <si>
    <t>E02153</t>
  </si>
  <si>
    <t>Peyton Vasquez</t>
  </si>
  <si>
    <t>E00994</t>
  </si>
  <si>
    <t>Charlotte Baker</t>
  </si>
  <si>
    <t>E00943</t>
  </si>
  <si>
    <t>Elena Mendoza</t>
  </si>
  <si>
    <t>E00869</t>
  </si>
  <si>
    <t>Nova Lin</t>
  </si>
  <si>
    <t>E03457</t>
  </si>
  <si>
    <t>Ivy Desai</t>
  </si>
  <si>
    <t>E02193</t>
  </si>
  <si>
    <t>Josephine Acosta</t>
  </si>
  <si>
    <t>E00577</t>
  </si>
  <si>
    <t>Nora Nunez</t>
  </si>
  <si>
    <t>E00538</t>
  </si>
  <si>
    <t>Caleb Xiong</t>
  </si>
  <si>
    <t>E01415</t>
  </si>
  <si>
    <t>Henry Green</t>
  </si>
  <si>
    <t>Madelyn Chan</t>
  </si>
  <si>
    <t>E00225</t>
  </si>
  <si>
    <t>Angel Delgado</t>
  </si>
  <si>
    <t>E02889</t>
  </si>
  <si>
    <t>Mia Herrera</t>
  </si>
  <si>
    <t>E04978</t>
  </si>
  <si>
    <t>Peyton Harris</t>
  </si>
  <si>
    <t>E04163</t>
  </si>
  <si>
    <t>David Herrera</t>
  </si>
  <si>
    <t>E01652</t>
  </si>
  <si>
    <t>Avery Dominguez</t>
  </si>
  <si>
    <t>E00880</t>
  </si>
  <si>
    <t>Grace Carter</t>
  </si>
  <si>
    <t>E04335</t>
  </si>
  <si>
    <t>Parker Allen</t>
  </si>
  <si>
    <t>E01300</t>
  </si>
  <si>
    <t>Sadie Lee</t>
  </si>
  <si>
    <t>E03102</t>
  </si>
  <si>
    <t>Cooper Valdez</t>
  </si>
  <si>
    <t>E04089</t>
  </si>
  <si>
    <t>Sebastian Fong</t>
  </si>
  <si>
    <t>E02059</t>
  </si>
  <si>
    <t>Roman Munoz</t>
  </si>
  <si>
    <t>E03894</t>
  </si>
  <si>
    <t>Charlotte Chang</t>
  </si>
  <si>
    <t>E03106</t>
  </si>
  <si>
    <t>Xavier Davis</t>
  </si>
  <si>
    <t>E01350</t>
  </si>
  <si>
    <t>Natalie Carter</t>
  </si>
  <si>
    <t>E02900</t>
  </si>
  <si>
    <t>Elena Richardson</t>
  </si>
  <si>
    <t>E02202</t>
  </si>
  <si>
    <t>Emilia Bailey</t>
  </si>
  <si>
    <t>E02696</t>
  </si>
  <si>
    <t>Ryan Lu</t>
  </si>
  <si>
    <t>E01722</t>
  </si>
  <si>
    <t>Asher Huynh</t>
  </si>
  <si>
    <t>Kinsley Martinez</t>
  </si>
  <si>
    <t>E00640</t>
  </si>
  <si>
    <t>Paisley Bryant</t>
  </si>
  <si>
    <t>E02554</t>
  </si>
  <si>
    <t>Joshua Ramirez</t>
  </si>
  <si>
    <t>E03412</t>
  </si>
  <si>
    <t>Joshua Martin</t>
  </si>
  <si>
    <t>E00646</t>
  </si>
  <si>
    <t>E04670</t>
  </si>
  <si>
    <t>Angel Do</t>
  </si>
  <si>
    <t>E03580</t>
  </si>
  <si>
    <t>Maverick Medina</t>
  </si>
  <si>
    <t>Isaac Han</t>
  </si>
  <si>
    <t>E02363</t>
  </si>
  <si>
    <t>Eliza Liang</t>
  </si>
  <si>
    <t>E03718</t>
  </si>
  <si>
    <t>Zoe Zhou</t>
  </si>
  <si>
    <t>E01749</t>
  </si>
  <si>
    <t>Nathan Lee</t>
  </si>
  <si>
    <t>E02888</t>
  </si>
  <si>
    <t>Elijah Ramos</t>
  </si>
  <si>
    <t>E01338</t>
  </si>
  <si>
    <t>Jaxson Coleman</t>
  </si>
  <si>
    <t>E03000</t>
  </si>
  <si>
    <t>Hailey Hong</t>
  </si>
  <si>
    <t>E01611</t>
  </si>
  <si>
    <t>Gabriella Zhu</t>
  </si>
  <si>
    <t>E02684</t>
  </si>
  <si>
    <t>Aaron Maldonado</t>
  </si>
  <si>
    <t>E02561</t>
  </si>
  <si>
    <t>Samantha Vargas</t>
  </si>
  <si>
    <t>E03168</t>
  </si>
  <si>
    <t>Nora Le</t>
  </si>
  <si>
    <t>Alice Roberts</t>
  </si>
  <si>
    <t>E03691</t>
  </si>
  <si>
    <t>Colton Garcia</t>
  </si>
  <si>
    <t>Stella Lai</t>
  </si>
  <si>
    <t>Leonardo Luong</t>
  </si>
  <si>
    <t>Nicholas Wong</t>
  </si>
  <si>
    <t>E00282</t>
  </si>
  <si>
    <t>Jeremiah Castillo</t>
  </si>
  <si>
    <t>Cooper Jiang</t>
  </si>
  <si>
    <t>E00559</t>
  </si>
  <si>
    <t>Penelope Silva</t>
  </si>
  <si>
    <t>E02558</t>
  </si>
  <si>
    <t>Jose Richardson</t>
  </si>
  <si>
    <t>E00956</t>
  </si>
  <si>
    <t>Eleanor Chau</t>
  </si>
  <si>
    <t>E03858</t>
  </si>
  <si>
    <t>John Cho</t>
  </si>
  <si>
    <t>E02221</t>
  </si>
  <si>
    <t>Julian Delgado</t>
  </si>
  <si>
    <t>E00126</t>
  </si>
  <si>
    <t>Isabella Scott</t>
  </si>
  <si>
    <t>E02627</t>
  </si>
  <si>
    <t>Parker Avila</t>
  </si>
  <si>
    <t>E03778</t>
  </si>
  <si>
    <t>Luke Vu</t>
  </si>
  <si>
    <t>E00481</t>
  </si>
  <si>
    <t>Jameson Nelson</t>
  </si>
  <si>
    <t>E02833</t>
  </si>
  <si>
    <t>Adrian Fernandez</t>
  </si>
  <si>
    <t>E03902</t>
  </si>
  <si>
    <t>Madison Hunter</t>
  </si>
  <si>
    <t>E02310</t>
  </si>
  <si>
    <t>Jordan Phillips</t>
  </si>
  <si>
    <t>E02661</t>
  </si>
  <si>
    <t>Maya Chan</t>
  </si>
  <si>
    <t>Wesley King</t>
  </si>
  <si>
    <t>E00682</t>
  </si>
  <si>
    <t>Sofia Fernandez</t>
  </si>
  <si>
    <t>Maverick Figueroa</t>
  </si>
  <si>
    <t>E00785</t>
  </si>
  <si>
    <t>Hannah Hoang</t>
  </si>
  <si>
    <t>E04598</t>
  </si>
  <si>
    <t>Violet Garcia</t>
  </si>
  <si>
    <t>Aaliyah Mai</t>
  </si>
  <si>
    <t>E02703</t>
  </si>
  <si>
    <t>Austin Vang</t>
  </si>
  <si>
    <t>E02191</t>
  </si>
  <si>
    <t>Maria Sun</t>
  </si>
  <si>
    <t>E00156</t>
  </si>
  <si>
    <t>Madelyn Scott</t>
  </si>
  <si>
    <t>Dylan Chin</t>
  </si>
  <si>
    <t>E04032</t>
  </si>
  <si>
    <t>Emery Zhang</t>
  </si>
  <si>
    <t>E00005</t>
  </si>
  <si>
    <t>Riley Washington</t>
  </si>
  <si>
    <t>E04354</t>
  </si>
  <si>
    <t>Raelynn Rios</t>
  </si>
  <si>
    <t>E01578</t>
  </si>
  <si>
    <t>Anthony Hong</t>
  </si>
  <si>
    <t>E03430</t>
  </si>
  <si>
    <t>Leo Herrera</t>
  </si>
  <si>
    <t>Robert Wright</t>
  </si>
  <si>
    <t>E04762</t>
  </si>
  <si>
    <t>Audrey Richardson</t>
  </si>
  <si>
    <t>E01148</t>
  </si>
  <si>
    <t>Scarlett Kumar</t>
  </si>
  <si>
    <t>E03094</t>
  </si>
  <si>
    <t>Wesley Young</t>
  </si>
  <si>
    <t>E01909</t>
  </si>
  <si>
    <t>Lillian Khan</t>
  </si>
  <si>
    <t>E04398</t>
  </si>
  <si>
    <t>Oliver Yang</t>
  </si>
  <si>
    <t>E02521</t>
  </si>
  <si>
    <t>Lily Nguyen</t>
  </si>
  <si>
    <t>E03545</t>
  </si>
  <si>
    <t>Sofia Cheng</t>
  </si>
  <si>
    <t>Excel Data for Practice Free Download</t>
  </si>
  <si>
    <t>Task 03</t>
  </si>
  <si>
    <t>Total Profit</t>
  </si>
  <si>
    <t>Mean Profit</t>
  </si>
  <si>
    <t>Monday</t>
  </si>
  <si>
    <t>Tuesday</t>
  </si>
  <si>
    <t>Wednesday</t>
  </si>
  <si>
    <t>Thursday</t>
  </si>
  <si>
    <t>Friday</t>
  </si>
  <si>
    <r>
      <t xml:space="preserve">The company earns maximum average profit on </t>
    </r>
    <r>
      <rPr>
        <sz val="14"/>
        <color rgb="FFFF0000"/>
        <rFont val="Calibri"/>
        <family val="2"/>
        <scheme val="minor"/>
      </rPr>
      <t>Tuesday</t>
    </r>
    <r>
      <rPr>
        <sz val="14"/>
        <rFont val="Calibri"/>
        <family val="2"/>
        <scheme val="minor"/>
      </rPr>
      <t>.</t>
    </r>
  </si>
  <si>
    <t>Task 05 Alternate Solution (Without Helper Columns, Using SUMPRODUCT)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</si>
</sst>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3" formatCode="_-* #,##0.00_-;\-* #,##0.00_-;_-* &quot;-&quot;??_-;_-@_-"/>
    <numFmt numFmtId="164" formatCode="&quot;$&quot;#,##0.00_);[Red]\(&quot;$&quot;#,##0.00\)"/>
    <numFmt numFmtId="165" formatCode="_(&quot;$&quot;* #,##0.00_);_(&quot;$&quot;* \(#,##0.00\);_(&quot;$&quot;* &quot;-&quot;??_);_(@_)"/>
    <numFmt numFmtId="166" formatCode="&quot;$&quot;#,##0.00"/>
    <numFmt numFmtId="167" formatCode="&quot;$&quot;#,##0"/>
    <numFmt numFmtId="168" formatCode="0.0%"/>
    <numFmt numFmtId="169" formatCode="[$-409]d\-mmm\-yyyy;@"/>
    <numFmt numFmtId="170" formatCode="_-* #,##0_-;\-* #,##0_-;_-* &quot;-&quot;??_-;_-@_-"/>
    <numFmt numFmtId="171" formatCode="&quot;$&quot;#,##0_);\(&quot;$&quot;#,##0\);&quot;$&quot;0_)"/>
    <numFmt numFmtId="172" formatCode="#,##0%_);\(#,##0%\);0%_)"/>
  </numFmts>
  <fonts count="18">
    <font>
      <sz val="11"/>
      <color theme="1"/>
      <name val="Calibri"/>
      <family val="2"/>
      <scheme val="minor"/>
    </font>
    <font>
      <sz val="12"/>
      <color theme="1"/>
      <name val="Calibri"/>
      <family val="2"/>
      <scheme val="minor"/>
    </font>
    <font>
      <sz val="12"/>
      <color theme="1"/>
      <name val="Calibri"/>
      <family val="2"/>
      <scheme val="minor"/>
    </font>
    <font>
      <b/>
      <sz val="14"/>
      <color theme="1"/>
      <name val="Calibri"/>
      <family val="2"/>
      <scheme val="minor"/>
    </font>
    <font>
      <b/>
      <sz val="16"/>
      <color theme="3"/>
      <name val="Calibri"/>
      <family val="2"/>
      <scheme val="minor"/>
    </font>
    <font>
      <sz val="11"/>
      <color theme="1"/>
      <name val="Calibri"/>
      <family val="2"/>
      <scheme val="minor"/>
    </font>
    <font>
      <b/>
      <sz val="12"/>
      <color theme="1"/>
      <name val="Calibri"/>
      <family val="2"/>
      <scheme val="minor"/>
    </font>
    <font>
      <b/>
      <sz val="14"/>
      <color indexed="81"/>
      <name val="Tahoma"/>
      <family val="2"/>
    </font>
    <font>
      <sz val="14"/>
      <color theme="1"/>
      <name val="Calibri"/>
      <family val="2"/>
      <scheme val="minor"/>
    </font>
    <font>
      <sz val="14"/>
      <name val="Calibri"/>
      <family val="2"/>
      <scheme val="minor"/>
    </font>
    <font>
      <sz val="14"/>
      <color rgb="FFFF0000"/>
      <name val="Calibri"/>
      <family val="2"/>
      <scheme val="minor"/>
    </font>
    <font>
      <sz val="10"/>
      <color indexed="81"/>
      <name val="Tahoma"/>
      <family val="2"/>
    </font>
    <font>
      <b/>
      <sz val="11"/>
      <color theme="1"/>
      <name val="Calibri"/>
      <family val="2"/>
      <scheme val="minor"/>
    </font>
    <font>
      <b/>
      <sz val="11"/>
      <color theme="0"/>
      <name val="Calibri"/>
      <family val="2"/>
      <scheme val="minor"/>
    </font>
    <font>
      <b/>
      <sz val="11"/>
      <color rgb="FFFFFFFF"/>
      <name val="Calibri"/>
      <family val="2"/>
      <scheme val="minor"/>
    </font>
    <font>
      <sz val="10"/>
      <name val="Arial"/>
      <family val="2"/>
      <charset val="238"/>
    </font>
    <font>
      <sz val="11"/>
      <color theme="1"/>
      <name val="Czcionka tekstu podstawowego"/>
      <family val="2"/>
      <charset val="238"/>
    </font>
    <font>
      <sz val="16"/>
      <color rgb="FF000000"/>
      <name val="Calibri"/>
      <family val="2"/>
      <charset val="238"/>
      <scheme val="minor"/>
    </font>
  </fonts>
  <fills count="11">
    <fill>
      <patternFill patternType="none"/>
    </fill>
    <fill>
      <patternFill patternType="gray125"/>
    </fill>
    <fill>
      <patternFill patternType="solid">
        <fgColor rgb="FFECFFCC"/>
        <bgColor indexed="64"/>
      </patternFill>
    </fill>
    <fill>
      <patternFill patternType="solid">
        <fgColor rgb="FFD9D9FF"/>
        <bgColor indexed="64"/>
      </patternFill>
    </fill>
    <fill>
      <patternFill patternType="solid">
        <fgColor rgb="FFFFCCEC"/>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9"/>
        <bgColor theme="9"/>
      </patternFill>
    </fill>
    <fill>
      <patternFill patternType="solid">
        <fgColor theme="9" tint="0.79998168889431442"/>
        <bgColor theme="9" tint="0.79998168889431442"/>
      </patternFill>
    </fill>
    <fill>
      <patternFill patternType="solid">
        <fgColor rgb="FF3DB182"/>
        <bgColor indexed="64"/>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ck">
        <color rgb="FF9999FF"/>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9" tint="0.39997558519241921"/>
      </left>
      <right/>
      <top style="thin">
        <color theme="9" tint="0.39997558519241921"/>
      </top>
      <bottom/>
      <diagonal/>
    </border>
    <border>
      <left/>
      <right/>
      <top style="thin">
        <color theme="9" tint="0.39997558519241921"/>
      </top>
      <bottom/>
      <diagonal/>
    </border>
    <border>
      <left/>
      <right style="thin">
        <color theme="9" tint="0.39997558519241921"/>
      </right>
      <top style="thin">
        <color theme="9" tint="0.39997558519241921"/>
      </top>
      <bottom/>
      <diagonal/>
    </border>
    <border>
      <left style="thin">
        <color theme="9"/>
      </left>
      <right/>
      <top style="thin">
        <color theme="9"/>
      </top>
      <bottom/>
      <diagonal/>
    </border>
    <border>
      <left style="medium">
        <color rgb="FFFFFFFF"/>
      </left>
      <right/>
      <top style="thin">
        <color theme="9"/>
      </top>
      <bottom/>
      <diagonal/>
    </border>
    <border>
      <left/>
      <right/>
      <top style="thin">
        <color theme="9"/>
      </top>
      <bottom/>
      <diagonal/>
    </border>
    <border>
      <left style="thin">
        <color theme="9"/>
      </left>
      <right/>
      <top style="thin">
        <color theme="9"/>
      </top>
      <bottom style="thin">
        <color theme="9"/>
      </bottom>
      <diagonal/>
    </border>
    <border>
      <left/>
      <right/>
      <top style="thin">
        <color theme="9"/>
      </top>
      <bottom style="thin">
        <color theme="9"/>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s>
  <cellStyleXfs count="7">
    <xf numFmtId="0" fontId="0" fillId="0" borderId="0"/>
    <xf numFmtId="0" fontId="4" fillId="0" borderId="2" applyNumberFormat="0" applyFill="0" applyAlignment="0" applyProtection="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15" fillId="0" borderId="0"/>
    <xf numFmtId="0" fontId="16" fillId="0" borderId="0"/>
  </cellStyleXfs>
  <cellXfs count="97">
    <xf numFmtId="0" fontId="0" fillId="0" borderId="0" xfId="0"/>
    <xf numFmtId="0" fontId="2" fillId="0" borderId="0" xfId="0" applyFont="1" applyAlignment="1">
      <alignment vertical="center"/>
    </xf>
    <xf numFmtId="0" fontId="3" fillId="2" borderId="1" xfId="0" applyFont="1" applyFill="1" applyBorder="1" applyAlignment="1">
      <alignment horizontal="center" vertical="center"/>
    </xf>
    <xf numFmtId="0" fontId="6" fillId="0" borderId="0" xfId="0" applyFont="1" applyAlignment="1">
      <alignment vertical="center"/>
    </xf>
    <xf numFmtId="0" fontId="1" fillId="0" borderId="1" xfId="0" applyFont="1" applyBorder="1" applyAlignment="1">
      <alignment vertical="center"/>
    </xf>
    <xf numFmtId="0" fontId="3" fillId="3" borderId="1" xfId="0" applyFont="1" applyFill="1" applyBorder="1" applyAlignment="1">
      <alignment vertical="center"/>
    </xf>
    <xf numFmtId="0" fontId="9" fillId="0" borderId="0" xfId="0" applyFont="1" applyAlignment="1">
      <alignment vertical="center"/>
    </xf>
    <xf numFmtId="0" fontId="3" fillId="5" borderId="1" xfId="0" applyFont="1" applyFill="1" applyBorder="1" applyAlignment="1">
      <alignment vertical="center"/>
    </xf>
    <xf numFmtId="0" fontId="3" fillId="2" borderId="3" xfId="0" applyFont="1" applyFill="1" applyBorder="1" applyAlignment="1">
      <alignment horizontal="center" vertical="center"/>
    </xf>
    <xf numFmtId="169" fontId="1" fillId="0" borderId="1" xfId="0" applyNumberFormat="1" applyFont="1" applyBorder="1" applyAlignment="1">
      <alignment horizontal="center" vertical="center"/>
    </xf>
    <xf numFmtId="0" fontId="1" fillId="0" borderId="1" xfId="0" applyFont="1" applyBorder="1" applyAlignment="1">
      <alignment horizontal="center" vertical="center"/>
    </xf>
    <xf numFmtId="164" fontId="1" fillId="0" borderId="1" xfId="0" applyNumberFormat="1" applyFont="1" applyBorder="1" applyAlignment="1">
      <alignment horizontal="center" vertical="center"/>
    </xf>
    <xf numFmtId="0" fontId="0" fillId="0" borderId="1" xfId="0" applyBorder="1"/>
    <xf numFmtId="0" fontId="3" fillId="6" borderId="1" xfId="0" applyFont="1" applyFill="1" applyBorder="1" applyAlignment="1">
      <alignment horizontal="center" vertical="center"/>
    </xf>
    <xf numFmtId="164" fontId="1" fillId="0" borderId="1" xfId="0" applyNumberFormat="1" applyFont="1" applyBorder="1" applyAlignment="1">
      <alignment vertical="center"/>
    </xf>
    <xf numFmtId="0" fontId="1" fillId="0" borderId="0" xfId="0" applyFont="1" applyAlignment="1">
      <alignment vertical="center"/>
    </xf>
    <xf numFmtId="2" fontId="1" fillId="0" borderId="1" xfId="0" applyNumberFormat="1" applyFont="1" applyBorder="1" applyAlignment="1">
      <alignment vertical="center"/>
    </xf>
    <xf numFmtId="0" fontId="12" fillId="0" borderId="0" xfId="0" applyFont="1" applyAlignment="1">
      <alignment wrapText="1"/>
    </xf>
    <xf numFmtId="49" fontId="12" fillId="0" borderId="0" xfId="0" applyNumberFormat="1" applyFont="1" applyAlignment="1">
      <alignment wrapText="1"/>
    </xf>
    <xf numFmtId="166" fontId="12" fillId="0" borderId="0" xfId="0" applyNumberFormat="1" applyFont="1" applyAlignment="1">
      <alignment wrapText="1"/>
    </xf>
    <xf numFmtId="49" fontId="0" fillId="0" borderId="0" xfId="0" applyNumberFormat="1"/>
    <xf numFmtId="166" fontId="0" fillId="0" borderId="0" xfId="0" applyNumberFormat="1"/>
    <xf numFmtId="165" fontId="0" fillId="0" borderId="0" xfId="0" applyNumberFormat="1"/>
    <xf numFmtId="166" fontId="12" fillId="0" borderId="0" xfId="0" applyNumberFormat="1" applyFont="1" applyAlignment="1">
      <alignment horizontal="right"/>
    </xf>
    <xf numFmtId="0" fontId="13" fillId="7" borderId="5" xfId="0" applyFont="1" applyFill="1" applyBorder="1"/>
    <xf numFmtId="0" fontId="13" fillId="7" borderId="6" xfId="0" applyFont="1" applyFill="1" applyBorder="1"/>
    <xf numFmtId="170" fontId="13" fillId="7" borderId="7" xfId="4" applyNumberFormat="1" applyFont="1" applyFill="1" applyBorder="1" applyAlignment="1">
      <alignment horizontal="right"/>
    </xf>
    <xf numFmtId="9" fontId="13" fillId="7" borderId="7" xfId="3" applyFont="1" applyFill="1" applyBorder="1"/>
    <xf numFmtId="170" fontId="0" fillId="0" borderId="0" xfId="4" applyNumberFormat="1" applyFont="1"/>
    <xf numFmtId="9" fontId="0" fillId="0" borderId="0" xfId="3" applyFont="1"/>
    <xf numFmtId="170" fontId="0" fillId="0" borderId="1" xfId="4" applyNumberFormat="1" applyFont="1" applyBorder="1"/>
    <xf numFmtId="9" fontId="0" fillId="0" borderId="1" xfId="3" applyFont="1" applyBorder="1"/>
    <xf numFmtId="0" fontId="8" fillId="8" borderId="1" xfId="0" applyFont="1" applyFill="1" applyBorder="1"/>
    <xf numFmtId="170" fontId="8" fillId="8" borderId="1" xfId="4" applyNumberFormat="1" applyFont="1" applyFill="1" applyBorder="1"/>
    <xf numFmtId="9" fontId="8" fillId="8" borderId="1" xfId="3" applyFont="1" applyFill="1" applyBorder="1"/>
    <xf numFmtId="0" fontId="8" fillId="0" borderId="1" xfId="0" applyFont="1" applyBorder="1"/>
    <xf numFmtId="170" fontId="8" fillId="0" borderId="1" xfId="4" applyNumberFormat="1" applyFont="1" applyBorder="1"/>
    <xf numFmtId="9" fontId="8" fillId="0" borderId="1" xfId="3" applyFont="1" applyBorder="1"/>
    <xf numFmtId="0" fontId="0" fillId="0" borderId="0" xfId="0" applyAlignment="1">
      <alignment horizontal="center"/>
    </xf>
    <xf numFmtId="0" fontId="14" fillId="9" borderId="8" xfId="0" applyFont="1" applyFill="1" applyBorder="1" applyAlignment="1">
      <alignment horizontal="left"/>
    </xf>
    <xf numFmtId="0" fontId="14" fillId="9" borderId="9" xfId="0" applyFont="1" applyFill="1" applyBorder="1" applyAlignment="1">
      <alignment horizontal="left"/>
    </xf>
    <xf numFmtId="0" fontId="0" fillId="0" borderId="8" xfId="0" applyBorder="1"/>
    <xf numFmtId="0" fontId="0" fillId="0" borderId="10" xfId="0" applyBorder="1"/>
    <xf numFmtId="14" fontId="0" fillId="0" borderId="10" xfId="0" applyNumberFormat="1" applyBorder="1"/>
    <xf numFmtId="171" fontId="0" fillId="0" borderId="10" xfId="0" applyNumberFormat="1" applyBorder="1"/>
    <xf numFmtId="172" fontId="0" fillId="0" borderId="10" xfId="0" applyNumberFormat="1" applyBorder="1"/>
    <xf numFmtId="0" fontId="0" fillId="0" borderId="11" xfId="0" applyBorder="1"/>
    <xf numFmtId="0" fontId="0" fillId="0" borderId="12" xfId="0" applyBorder="1"/>
    <xf numFmtId="14" fontId="0" fillId="0" borderId="12" xfId="0" applyNumberFormat="1" applyBorder="1"/>
    <xf numFmtId="171" fontId="0" fillId="0" borderId="12" xfId="0" applyNumberFormat="1" applyBorder="1"/>
    <xf numFmtId="172" fontId="0" fillId="0" borderId="12" xfId="0" applyNumberFormat="1" applyBorder="1"/>
    <xf numFmtId="0" fontId="15" fillId="0" borderId="0" xfId="5"/>
    <xf numFmtId="0" fontId="16" fillId="0" borderId="0" xfId="6"/>
    <xf numFmtId="0" fontId="15" fillId="0" borderId="0" xfId="5" applyAlignment="1">
      <alignment horizontal="left"/>
    </xf>
    <xf numFmtId="0" fontId="15" fillId="0" borderId="0" xfId="5" applyAlignment="1">
      <alignment horizontal="center"/>
    </xf>
    <xf numFmtId="0" fontId="16" fillId="0" borderId="13" xfId="6" applyBorder="1"/>
    <xf numFmtId="0" fontId="16" fillId="0" borderId="15" xfId="6" applyBorder="1"/>
    <xf numFmtId="0" fontId="16" fillId="0" borderId="17" xfId="6" applyBorder="1"/>
    <xf numFmtId="0" fontId="16" fillId="0" borderId="14" xfId="6" applyBorder="1" applyAlignment="1">
      <alignment horizontal="center"/>
    </xf>
    <xf numFmtId="0" fontId="16" fillId="0" borderId="16" xfId="6" applyBorder="1" applyAlignment="1">
      <alignment horizontal="center"/>
    </xf>
    <xf numFmtId="0" fontId="16" fillId="0" borderId="18" xfId="6" applyBorder="1" applyAlignment="1">
      <alignment horizontal="center"/>
    </xf>
    <xf numFmtId="0" fontId="17" fillId="0" borderId="0" xfId="0" applyFont="1"/>
    <xf numFmtId="0" fontId="15" fillId="0" borderId="1" xfId="5" applyBorder="1"/>
    <xf numFmtId="0" fontId="15" fillId="0" borderId="1" xfId="5" applyBorder="1" applyAlignment="1">
      <alignment horizontal="center"/>
    </xf>
    <xf numFmtId="4" fontId="0" fillId="0" borderId="0" xfId="0" applyNumberFormat="1"/>
    <xf numFmtId="9" fontId="3" fillId="2" borderId="1" xfId="3" applyFont="1" applyFill="1" applyBorder="1" applyAlignment="1">
      <alignment horizontal="center" vertical="center"/>
    </xf>
    <xf numFmtId="169" fontId="0" fillId="0" borderId="0" xfId="0" applyNumberFormat="1"/>
    <xf numFmtId="0" fontId="3" fillId="10" borderId="19" xfId="0" applyFont="1" applyFill="1" applyBorder="1" applyAlignment="1">
      <alignment horizontal="right" vertical="center"/>
    </xf>
    <xf numFmtId="0" fontId="16" fillId="0" borderId="20" xfId="6" applyBorder="1"/>
    <xf numFmtId="0" fontId="16" fillId="0" borderId="21" xfId="6" applyBorder="1"/>
    <xf numFmtId="0" fontId="16" fillId="0" borderId="22" xfId="6" applyBorder="1"/>
    <xf numFmtId="10" fontId="1" fillId="0" borderId="1" xfId="3" applyNumberFormat="1" applyFont="1" applyBorder="1" applyAlignment="1">
      <alignment vertical="center"/>
    </xf>
    <xf numFmtId="165" fontId="12" fillId="0" borderId="1" xfId="0" applyNumberFormat="1" applyFont="1" applyBorder="1" applyAlignment="1">
      <alignment wrapText="1"/>
    </xf>
    <xf numFmtId="165" fontId="0" fillId="0" borderId="1" xfId="0" applyNumberFormat="1" applyBorder="1"/>
    <xf numFmtId="9" fontId="12" fillId="0" borderId="1" xfId="3" applyFont="1" applyBorder="1" applyAlignment="1">
      <alignment wrapText="1"/>
    </xf>
    <xf numFmtId="0" fontId="4" fillId="3" borderId="2" xfId="1" applyFill="1" applyAlignment="1">
      <alignment horizontal="center" vertical="center"/>
    </xf>
    <xf numFmtId="0" fontId="3" fillId="4"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8" fillId="4" borderId="1" xfId="0" applyFont="1" applyFill="1" applyBorder="1" applyAlignment="1">
      <alignment horizontal="center" vertical="center"/>
    </xf>
    <xf numFmtId="14" fontId="1" fillId="0" borderId="1" xfId="0" applyNumberFormat="1" applyFont="1" applyBorder="1" applyAlignment="1">
      <alignment vertical="center"/>
    </xf>
    <xf numFmtId="166" fontId="1" fillId="0" borderId="1" xfId="2" applyNumberFormat="1" applyFont="1" applyBorder="1" applyAlignment="1">
      <alignment vertical="center"/>
    </xf>
    <xf numFmtId="166" fontId="1" fillId="0" borderId="1" xfId="0" applyNumberFormat="1" applyFont="1" applyBorder="1" applyAlignment="1">
      <alignment vertical="center"/>
    </xf>
    <xf numFmtId="166" fontId="1" fillId="0" borderId="1" xfId="3" applyNumberFormat="1" applyFont="1" applyBorder="1" applyAlignment="1">
      <alignment vertical="center"/>
    </xf>
    <xf numFmtId="1" fontId="1" fillId="0" borderId="1" xfId="3" applyNumberFormat="1" applyFont="1" applyBorder="1" applyAlignment="1">
      <alignment vertical="center"/>
    </xf>
    <xf numFmtId="9" fontId="1" fillId="0" borderId="1" xfId="0" applyNumberFormat="1" applyFont="1" applyBorder="1" applyAlignment="1">
      <alignment vertical="center"/>
    </xf>
    <xf numFmtId="9" fontId="1" fillId="0" borderId="1" xfId="3" applyFont="1" applyBorder="1" applyAlignment="1">
      <alignment vertical="center"/>
    </xf>
    <xf numFmtId="168" fontId="1" fillId="0" borderId="1" xfId="3" applyNumberFormat="1" applyFont="1" applyBorder="1" applyAlignment="1">
      <alignment vertical="center"/>
    </xf>
    <xf numFmtId="167" fontId="1" fillId="0" borderId="1" xfId="2" applyNumberFormat="1" applyFont="1" applyBorder="1" applyAlignment="1">
      <alignment vertical="center"/>
    </xf>
    <xf numFmtId="2" fontId="1" fillId="0" borderId="0" xfId="0" applyNumberFormat="1" applyFont="1" applyAlignment="1">
      <alignment vertical="center"/>
    </xf>
    <xf numFmtId="14" fontId="1" fillId="0" borderId="0" xfId="0" applyNumberFormat="1" applyFont="1" applyAlignment="1">
      <alignment vertical="center"/>
    </xf>
    <xf numFmtId="0" fontId="1" fillId="2" borderId="1" xfId="0" applyFont="1" applyFill="1" applyBorder="1" applyAlignment="1">
      <alignment horizontal="center" vertical="center"/>
    </xf>
    <xf numFmtId="0" fontId="1" fillId="4" borderId="1" xfId="0" applyFont="1" applyFill="1" applyBorder="1" applyAlignment="1">
      <alignment horizontal="center" vertical="center"/>
    </xf>
    <xf numFmtId="167" fontId="1" fillId="0" borderId="1" xfId="0" applyNumberFormat="1" applyFont="1" applyBorder="1" applyAlignment="1">
      <alignment vertical="center"/>
    </xf>
  </cellXfs>
  <cellStyles count="7">
    <cellStyle name="Comma" xfId="4" builtinId="3"/>
    <cellStyle name="Currency" xfId="2" builtinId="4"/>
    <cellStyle name="Heading 2" xfId="1" builtinId="17" customBuiltin="1"/>
    <cellStyle name="Normal" xfId="0" builtinId="0"/>
    <cellStyle name="Normalny 3" xfId="6" xr:uid="{F685AFA6-A8C1-42E1-8C6D-DE52F67C7138}"/>
    <cellStyle name="Normalny_EK2012_wyniki_2012_11_15" xfId="5" xr:uid="{EF87CB3C-7422-408B-BE70-F0B984BC72CE}"/>
    <cellStyle name="Percent" xfId="3" builtinId="5"/>
  </cellStyles>
  <dxfs count="9">
    <dxf>
      <fill>
        <patternFill>
          <bgColor theme="9" tint="0.39994506668294322"/>
        </patternFill>
      </fill>
    </dxf>
    <dxf>
      <fill>
        <patternFill>
          <bgColor theme="9" tint="0.39994506668294322"/>
        </patternFill>
      </fill>
    </dxf>
    <dxf>
      <fill>
        <patternFill patternType="solid">
          <fgColor theme="9" tint="0.79998168889431442"/>
          <bgColor theme="9" tint="0.79998168889431442"/>
        </patternFill>
      </fill>
    </dxf>
    <dxf>
      <fill>
        <patternFill patternType="solid">
          <fgColor theme="9" tint="0.79995117038483843"/>
          <bgColor rgb="FFF2F2F2"/>
        </patternFill>
      </fill>
    </dxf>
    <dxf>
      <font>
        <b/>
        <color theme="1"/>
      </font>
    </dxf>
    <dxf>
      <font>
        <b/>
        <color theme="1"/>
      </font>
    </dxf>
    <dxf>
      <font>
        <b/>
        <color theme="1"/>
      </font>
      <border>
        <top style="double">
          <color theme="9"/>
        </top>
      </border>
    </dxf>
    <dxf>
      <font>
        <b/>
        <color theme="0"/>
      </font>
      <fill>
        <patternFill patternType="solid">
          <fgColor theme="9"/>
          <bgColor rgb="FF339966"/>
        </patternFill>
      </fill>
    </dxf>
    <dxf>
      <font>
        <color theme="1"/>
      </font>
      <border>
        <left style="thin">
          <color theme="9" tint="0.39997558519241921"/>
        </left>
        <right style="thin">
          <color theme="9" tint="0.39997558519241921"/>
        </right>
        <top style="thin">
          <color theme="9" tint="0.39997558519241921"/>
        </top>
        <bottom style="thin">
          <color theme="9" tint="0.39997558519241921"/>
        </bottom>
        <horizontal style="thin">
          <color theme="9" tint="0.39997558519241921"/>
        </horizontal>
      </border>
    </dxf>
  </dxfs>
  <tableStyles count="2" defaultTableStyle="TableStyleMedium2" defaultPivotStyle="PivotStyleLight16">
    <tableStyle name="Excel_TipsTableStyle" pivot="0" count="7" xr9:uid="{E311AC70-CD3E-49EA-80CC-E8549C90FA26}">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Invisible" pivot="0" table="0" count="0" xr9:uid="{A2F85B5F-152C-4506-A9A6-22D0A9DB63AC}"/>
  </tableStyles>
  <colors>
    <mruColors>
      <color rgb="FFD9D9FF"/>
      <color rgb="FFFFCCEC"/>
      <color rgb="FFECFFCC"/>
      <color rgb="FFE1F4FF"/>
      <color rgb="FF9999FF"/>
      <color rgb="FFC1C1FF"/>
      <color rgb="FFFFBA8F"/>
      <color rgb="FFFFDFCC"/>
      <color rgb="FF71B8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571500</xdr:colOff>
      <xdr:row>1</xdr:row>
      <xdr:rowOff>57150</xdr:rowOff>
    </xdr:from>
    <xdr:to>
      <xdr:col>16</xdr:col>
      <xdr:colOff>565150</xdr:colOff>
      <xdr:row>13</xdr:row>
      <xdr:rowOff>97972</xdr:rowOff>
    </xdr:to>
    <xdr:sp macro="" textlink="">
      <xdr:nvSpPr>
        <xdr:cNvPr id="2" name="pole tekstowe 1">
          <a:extLst>
            <a:ext uri="{FF2B5EF4-FFF2-40B4-BE49-F238E27FC236}">
              <a16:creationId xmlns:a16="http://schemas.microsoft.com/office/drawing/2014/main" id="{6A80D51B-DE99-440D-9B4F-0776F2698829}"/>
            </a:ext>
          </a:extLst>
        </xdr:cNvPr>
        <xdr:cNvSpPr txBox="1"/>
      </xdr:nvSpPr>
      <xdr:spPr>
        <a:xfrm>
          <a:off x="4889500" y="292100"/>
          <a:ext cx="5480050" cy="22506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2800"/>
            <a:t>Create x-y</a:t>
          </a:r>
          <a:r>
            <a:rPr lang="pl-PL" sz="2800" baseline="0"/>
            <a:t> chart</a:t>
          </a:r>
        </a:p>
        <a:p>
          <a:endParaRPr lang="pl-PL" sz="2800" baseline="0"/>
        </a:p>
        <a:p>
          <a:r>
            <a:rPr lang="pl-PL" sz="2800" baseline="0"/>
            <a:t>x = -</a:t>
          </a:r>
          <a:r>
            <a:rPr lang="en-US" sz="2800" baseline="0"/>
            <a:t>1</a:t>
          </a:r>
          <a:r>
            <a:rPr lang="pl-PL" sz="2800" baseline="0"/>
            <a:t>0</a:t>
          </a:r>
          <a:r>
            <a:rPr lang="en-US" sz="2800" baseline="0"/>
            <a:t>.0</a:t>
          </a:r>
          <a:r>
            <a:rPr lang="pl-PL" sz="2800" baseline="0"/>
            <a:t>, -</a:t>
          </a:r>
          <a:r>
            <a:rPr lang="en-US" sz="2800" baseline="0"/>
            <a:t>9.</a:t>
          </a:r>
          <a:r>
            <a:rPr lang="pl-PL" sz="2800" baseline="0"/>
            <a:t>0, ... 0</a:t>
          </a:r>
          <a:r>
            <a:rPr lang="en-US" sz="2800" baseline="0"/>
            <a:t>.0</a:t>
          </a:r>
          <a:r>
            <a:rPr lang="pl-PL" sz="2800" baseline="0"/>
            <a:t>,  ... +</a:t>
          </a:r>
          <a:r>
            <a:rPr lang="en-US" sz="2800" baseline="0"/>
            <a:t>9.</a:t>
          </a:r>
          <a:r>
            <a:rPr lang="pl-PL" sz="2800" baseline="0"/>
            <a:t>0, +</a:t>
          </a:r>
          <a:r>
            <a:rPr lang="en-US" sz="2800" baseline="0"/>
            <a:t>1</a:t>
          </a:r>
          <a:r>
            <a:rPr lang="pl-PL" sz="2800" baseline="0"/>
            <a:t>0</a:t>
          </a:r>
          <a:r>
            <a:rPr lang="en-US" sz="2800" baseline="0"/>
            <a:t>.0</a:t>
          </a:r>
          <a:endParaRPr lang="pl-PL" sz="2800" baseline="0"/>
        </a:p>
        <a:p>
          <a:r>
            <a:rPr lang="pl-PL" sz="2800" baseline="0"/>
            <a:t>y= (3x</a:t>
          </a:r>
          <a:r>
            <a:rPr lang="pl-PL" sz="2800" baseline="30000"/>
            <a:t>3</a:t>
          </a:r>
          <a:r>
            <a:rPr lang="pl-PL" sz="2800" baseline="0"/>
            <a:t>+2</a:t>
          </a:r>
          <a:r>
            <a:rPr lang="en-US" sz="2800" baseline="0"/>
            <a:t>x+</a:t>
          </a:r>
          <a:r>
            <a:rPr lang="pl-PL" sz="2800" baseline="0"/>
            <a:t>5)/4</a:t>
          </a:r>
          <a:endParaRPr lang="pl-PL" sz="28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38100</xdr:colOff>
      <xdr:row>6</xdr:row>
      <xdr:rowOff>47625</xdr:rowOff>
    </xdr:from>
    <xdr:to>
      <xdr:col>13</xdr:col>
      <xdr:colOff>114300</xdr:colOff>
      <xdr:row>17</xdr:row>
      <xdr:rowOff>25400</xdr:rowOff>
    </xdr:to>
    <xdr:sp macro="" textlink="">
      <xdr:nvSpPr>
        <xdr:cNvPr id="2" name="pole tekstowe 1">
          <a:extLst>
            <a:ext uri="{FF2B5EF4-FFF2-40B4-BE49-F238E27FC236}">
              <a16:creationId xmlns:a16="http://schemas.microsoft.com/office/drawing/2014/main" id="{7B40CDFB-5CAD-4970-B487-95B8BB79C213}"/>
            </a:ext>
          </a:extLst>
        </xdr:cNvPr>
        <xdr:cNvSpPr txBox="1"/>
      </xdr:nvSpPr>
      <xdr:spPr>
        <a:xfrm>
          <a:off x="6038850" y="1381125"/>
          <a:ext cx="3124200" cy="2073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a:t>Calculate Taxable income and Taxes</a:t>
          </a:r>
          <a:r>
            <a:rPr lang="pl-PL" sz="1100" baseline="0"/>
            <a:t> to be paid for given Tax Rate</a:t>
          </a:r>
          <a:endParaRPr lang="pl-PL" sz="1100"/>
        </a:p>
        <a:p>
          <a:endParaRPr lang="pl-PL" sz="1100" b="1" i="0" u="none" strike="noStrike">
            <a:solidFill>
              <a:schemeClr val="dk1"/>
            </a:solidFill>
            <a:effectLst/>
            <a:latin typeface="+mn-lt"/>
            <a:ea typeface="+mn-ea"/>
            <a:cs typeface="+mn-cs"/>
          </a:endParaRPr>
        </a:p>
        <a:p>
          <a:r>
            <a:rPr lang="pl-PL" sz="1100" b="1" i="0" u="none" strike="noStrike">
              <a:solidFill>
                <a:schemeClr val="dk1"/>
              </a:solidFill>
              <a:effectLst/>
              <a:latin typeface="+mn-lt"/>
              <a:ea typeface="+mn-ea"/>
              <a:cs typeface="+mn-cs"/>
            </a:rPr>
            <a:t>Calculate for columns D,</a:t>
          </a:r>
          <a:r>
            <a:rPr lang="pl-PL" sz="1100" b="1" i="0" u="none" strike="noStrike" baseline="0">
              <a:solidFill>
                <a:schemeClr val="dk1"/>
              </a:solidFill>
              <a:effectLst/>
              <a:latin typeface="+mn-lt"/>
              <a:ea typeface="+mn-ea"/>
              <a:cs typeface="+mn-cs"/>
            </a:rPr>
            <a:t> E and F:</a:t>
          </a:r>
        </a:p>
        <a:p>
          <a:r>
            <a:rPr lang="pl-PL" sz="1100" b="1" i="0" u="none" strike="noStrike" baseline="0">
              <a:solidFill>
                <a:schemeClr val="dk1"/>
              </a:solidFill>
              <a:effectLst/>
              <a:latin typeface="+mn-lt"/>
              <a:ea typeface="+mn-ea"/>
              <a:cs typeface="+mn-cs"/>
            </a:rPr>
            <a:t>	</a:t>
          </a:r>
          <a:r>
            <a:rPr lang="pl-PL" sz="1100" b="1" i="0" u="none" strike="noStrike">
              <a:solidFill>
                <a:schemeClr val="dk1"/>
              </a:solidFill>
              <a:effectLst/>
              <a:latin typeface="+mn-lt"/>
              <a:ea typeface="+mn-ea"/>
              <a:cs typeface="+mn-cs"/>
            </a:rPr>
            <a:t>Totals:</a:t>
          </a:r>
          <a:r>
            <a:rPr lang="pl-PL"/>
            <a:t> </a:t>
          </a:r>
        </a:p>
        <a:p>
          <a:r>
            <a:rPr lang="pl-PL" sz="1100" b="1" i="0" u="none" strike="noStrike">
              <a:solidFill>
                <a:schemeClr val="dk1"/>
              </a:solidFill>
              <a:effectLst/>
              <a:latin typeface="+mn-lt"/>
              <a:ea typeface="+mn-ea"/>
              <a:cs typeface="+mn-cs"/>
            </a:rPr>
            <a:t>	Average:</a:t>
          </a:r>
          <a:r>
            <a:rPr lang="pl-PL"/>
            <a:t> </a:t>
          </a:r>
        </a:p>
        <a:p>
          <a:r>
            <a:rPr lang="pl-PL" sz="1100" b="1" i="0" u="none" strike="noStrike">
              <a:solidFill>
                <a:schemeClr val="dk1"/>
              </a:solidFill>
              <a:effectLst/>
              <a:latin typeface="+mn-lt"/>
              <a:ea typeface="+mn-ea"/>
              <a:cs typeface="+mn-cs"/>
            </a:rPr>
            <a:t>	Highest:</a:t>
          </a:r>
          <a:r>
            <a:rPr lang="pl-PL"/>
            <a:t> </a:t>
          </a:r>
        </a:p>
        <a:p>
          <a:r>
            <a:rPr lang="pl-PL" sz="1100" b="1" i="0" u="none" strike="noStrike">
              <a:solidFill>
                <a:schemeClr val="dk1"/>
              </a:solidFill>
              <a:effectLst/>
              <a:latin typeface="+mn-lt"/>
              <a:ea typeface="+mn-ea"/>
              <a:cs typeface="+mn-cs"/>
            </a:rPr>
            <a:t>	Lowest:</a:t>
          </a:r>
          <a:r>
            <a:rPr lang="pl-PL"/>
            <a:t>  </a:t>
          </a:r>
        </a:p>
        <a:p>
          <a:endParaRPr lang="pl-PL" sz="1100"/>
        </a:p>
        <a:p>
          <a:r>
            <a:rPr lang="pl-PL" sz="1100"/>
            <a:t>Create</a:t>
          </a:r>
          <a:r>
            <a:rPr lang="pl-PL" sz="1100" baseline="0"/>
            <a:t> chart - Name vs Taxable Income</a:t>
          </a:r>
          <a:endParaRPr lang="pl-PL"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219076</xdr:colOff>
      <xdr:row>5</xdr:row>
      <xdr:rowOff>200023</xdr:rowOff>
    </xdr:from>
    <xdr:to>
      <xdr:col>19</xdr:col>
      <xdr:colOff>885825</xdr:colOff>
      <xdr:row>24</xdr:row>
      <xdr:rowOff>219074</xdr:rowOff>
    </xdr:to>
    <xdr:sp macro="" textlink="">
      <xdr:nvSpPr>
        <xdr:cNvPr id="2" name="Speech Bubble: Rectangle with Corners Rounded 1">
          <a:extLst>
            <a:ext uri="{FF2B5EF4-FFF2-40B4-BE49-F238E27FC236}">
              <a16:creationId xmlns:a16="http://schemas.microsoft.com/office/drawing/2014/main" id="{2F961AA6-92F6-4EE7-A9C5-C0D7826C6137}"/>
            </a:ext>
          </a:extLst>
        </xdr:cNvPr>
        <xdr:cNvSpPr/>
      </xdr:nvSpPr>
      <xdr:spPr>
        <a:xfrm>
          <a:off x="11163301" y="1438273"/>
          <a:ext cx="5648324" cy="4724401"/>
        </a:xfrm>
        <a:prstGeom prst="wedgeRoundRectCallout">
          <a:avLst>
            <a:gd name="adj1" fmla="val -17123"/>
            <a:gd name="adj2" fmla="val 53144"/>
            <a:gd name="adj3" fmla="val 16667"/>
          </a:avLst>
        </a:prstGeom>
        <a:solidFill>
          <a:srgbClr val="E1F4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solidFill>
                <a:sysClr val="windowText" lastClr="000000"/>
              </a:solidFill>
            </a:rPr>
            <a:t>Task 01</a:t>
          </a:r>
          <a:endParaRPr lang="en-US" sz="1400">
            <a:solidFill>
              <a:sysClr val="windowText" lastClr="000000"/>
            </a:solidFill>
          </a:endParaRPr>
        </a:p>
        <a:p>
          <a:pPr algn="l"/>
          <a:r>
            <a:rPr lang="en-US" sz="1400">
              <a:solidFill>
                <a:sysClr val="windowText" lastClr="000000"/>
              </a:solidFill>
            </a:rPr>
            <a:t>Find the Profit </a:t>
          </a:r>
          <a:r>
            <a:rPr lang="pl-PL" sz="1400">
              <a:solidFill>
                <a:sysClr val="windowText" lastClr="000000"/>
              </a:solidFill>
            </a:rPr>
            <a:t>and Profit in  </a:t>
          </a:r>
          <a:r>
            <a:rPr lang="en-US" sz="1400">
              <a:solidFill>
                <a:sysClr val="windowText" lastClr="000000"/>
              </a:solidFill>
            </a:rPr>
            <a:t>Percentage for Each Sale.</a:t>
          </a:r>
        </a:p>
        <a:p>
          <a:pPr algn="l"/>
          <a:endParaRPr lang="en-US" sz="1400">
            <a:solidFill>
              <a:sysClr val="windowText" lastClr="000000"/>
            </a:solidFill>
          </a:endParaRPr>
        </a:p>
        <a:p>
          <a:pPr algn="l"/>
          <a:r>
            <a:rPr lang="en-US" sz="1400" b="1">
              <a:solidFill>
                <a:sysClr val="windowText" lastClr="000000"/>
              </a:solidFill>
            </a:rPr>
            <a:t>Task 02</a:t>
          </a:r>
          <a:endParaRPr lang="en-US" sz="1400">
            <a:solidFill>
              <a:sysClr val="windowText" lastClr="000000"/>
            </a:solidFill>
          </a:endParaRPr>
        </a:p>
        <a:p>
          <a:pPr algn="l"/>
          <a:r>
            <a:rPr lang="en-US" sz="1400">
              <a:solidFill>
                <a:sysClr val="windowText" lastClr="000000"/>
              </a:solidFill>
            </a:rPr>
            <a:t>Calculate Commission</a:t>
          </a:r>
          <a:r>
            <a:rPr lang="en-US" sz="1400" baseline="0">
              <a:solidFill>
                <a:sysClr val="windowText" lastClr="000000"/>
              </a:solidFill>
            </a:rPr>
            <a:t> for Sales</a:t>
          </a:r>
          <a:r>
            <a:rPr lang="pl-PL" sz="1400" baseline="0">
              <a:solidFill>
                <a:sysClr val="windowText" lastClr="000000"/>
              </a:solidFill>
            </a:rPr>
            <a:t> according to </a:t>
          </a:r>
          <a:r>
            <a:rPr lang="pl-PL" sz="1400" b="1" baseline="0">
              <a:solidFill>
                <a:sysClr val="windowText" lastClr="000000"/>
              </a:solidFill>
            </a:rPr>
            <a:t>Commission Data </a:t>
          </a:r>
          <a:r>
            <a:rPr lang="pl-PL" sz="1400" baseline="0">
              <a:solidFill>
                <a:sysClr val="windowText" lastClr="000000"/>
              </a:solidFill>
            </a:rPr>
            <a:t>table using vlookup</a:t>
          </a:r>
          <a:r>
            <a:rPr lang="en-US" sz="1400">
              <a:solidFill>
                <a:sysClr val="windowText" lastClr="000000"/>
              </a:solidFill>
            </a:rPr>
            <a:t>.</a:t>
          </a:r>
          <a:endParaRPr lang="pl-PL" sz="1400">
            <a:solidFill>
              <a:sysClr val="windowText" lastClr="000000"/>
            </a:solidFill>
          </a:endParaRPr>
        </a:p>
        <a:p>
          <a:pPr algn="l"/>
          <a:endParaRPr lang="pl-PL" sz="1400">
            <a:solidFill>
              <a:sysClr val="windowText" lastClr="000000"/>
            </a:solidFill>
          </a:endParaRPr>
        </a:p>
        <a:p>
          <a:pPr algn="l"/>
          <a:r>
            <a:rPr lang="pl-PL" sz="1400" b="1">
              <a:solidFill>
                <a:sysClr val="windowText" lastClr="000000"/>
              </a:solidFill>
            </a:rPr>
            <a:t>Task 03</a:t>
          </a:r>
        </a:p>
        <a:p>
          <a:pPr algn="l"/>
          <a:r>
            <a:rPr lang="pl-PL" sz="1400">
              <a:solidFill>
                <a:sysClr val="windowText" lastClr="000000"/>
              </a:solidFill>
            </a:rPr>
            <a:t>Determine Weekday of each Date</a:t>
          </a:r>
          <a:endParaRPr lang="en-US" sz="1400">
            <a:solidFill>
              <a:sysClr val="windowText" lastClr="000000"/>
            </a:solidFill>
          </a:endParaRPr>
        </a:p>
        <a:p>
          <a:pPr algn="l"/>
          <a:endParaRPr lang="en-US" sz="1400">
            <a:solidFill>
              <a:sysClr val="windowText" lastClr="000000"/>
            </a:solidFill>
          </a:endParaRPr>
        </a:p>
        <a:p>
          <a:pPr algn="l"/>
          <a:r>
            <a:rPr lang="en-US" sz="1400" b="1">
              <a:solidFill>
                <a:sysClr val="windowText" lastClr="000000"/>
              </a:solidFill>
            </a:rPr>
            <a:t>Task</a:t>
          </a:r>
          <a:r>
            <a:rPr lang="en-US" sz="1400" b="1" baseline="0">
              <a:solidFill>
                <a:sysClr val="windowText" lastClr="000000"/>
              </a:solidFill>
            </a:rPr>
            <a:t> </a:t>
          </a:r>
          <a:r>
            <a:rPr lang="pl-PL" sz="1400" b="1" baseline="0">
              <a:solidFill>
                <a:sysClr val="windowText" lastClr="000000"/>
              </a:solidFill>
            </a:rPr>
            <a:t>04</a:t>
          </a:r>
          <a:endParaRPr lang="en-US" sz="1400" baseline="0">
            <a:solidFill>
              <a:sysClr val="windowText" lastClr="000000"/>
            </a:solidFill>
          </a:endParaRPr>
        </a:p>
        <a:p>
          <a:pPr algn="l"/>
          <a:r>
            <a:rPr lang="en-US" sz="1400" baseline="0">
              <a:solidFill>
                <a:sysClr val="windowText" lastClr="000000"/>
              </a:solidFill>
            </a:rPr>
            <a:t>Count the Number of Shifts for Each Employee.</a:t>
          </a:r>
        </a:p>
        <a:p>
          <a:pPr algn="l"/>
          <a:endParaRPr lang="en-US" sz="1400" baseline="0">
            <a:solidFill>
              <a:sysClr val="windowText" lastClr="000000"/>
            </a:solidFill>
          </a:endParaRPr>
        </a:p>
        <a:p>
          <a:pPr algn="l"/>
          <a:r>
            <a:rPr lang="en-US" sz="1400" b="1" baseline="0">
              <a:solidFill>
                <a:sysClr val="windowText" lastClr="000000"/>
              </a:solidFill>
            </a:rPr>
            <a:t>Task 0</a:t>
          </a:r>
          <a:r>
            <a:rPr lang="pl-PL" sz="1400" b="1" baseline="0">
              <a:solidFill>
                <a:sysClr val="windowText" lastClr="000000"/>
              </a:solidFill>
            </a:rPr>
            <a:t>5</a:t>
          </a:r>
          <a:endParaRPr lang="en-US" sz="1400" b="1" baseline="0">
            <a:solidFill>
              <a:sysClr val="windowText" lastClr="000000"/>
            </a:solidFill>
          </a:endParaRPr>
        </a:p>
        <a:p>
          <a:pPr algn="l"/>
          <a:r>
            <a:rPr lang="en-US" sz="1400" baseline="0">
              <a:solidFill>
                <a:sysClr val="windowText" lastClr="000000"/>
              </a:solidFill>
            </a:rPr>
            <a:t>Determine Income for Both</a:t>
          </a:r>
          <a:r>
            <a:rPr lang="pl-PL" sz="1400" baseline="0">
              <a:solidFill>
                <a:sysClr val="windowText" lastClr="000000"/>
              </a:solidFill>
            </a:rPr>
            <a:t> using data  from </a:t>
          </a:r>
          <a:r>
            <a:rPr lang="pl-PL" sz="1400" b="1" baseline="0">
              <a:solidFill>
                <a:sysClr val="windowText" lastClr="000000"/>
              </a:solidFill>
            </a:rPr>
            <a:t>ShiftWise Daily Payment </a:t>
          </a:r>
          <a:r>
            <a:rPr lang="pl-PL" sz="1400" baseline="0">
              <a:solidFill>
                <a:sysClr val="windowText" lastClr="000000"/>
              </a:solidFill>
            </a:rPr>
            <a:t>table</a:t>
          </a:r>
          <a:r>
            <a:rPr lang="en-US" sz="1400" baseline="0">
              <a:solidFill>
                <a:sysClr val="windowText" lastClr="000000"/>
              </a:solidFill>
            </a:rPr>
            <a:t>.</a:t>
          </a:r>
        </a:p>
        <a:p>
          <a:pPr algn="l"/>
          <a:endParaRPr lang="en-US" sz="1400" baseline="0">
            <a:solidFill>
              <a:sysClr val="windowText" lastClr="000000"/>
            </a:solidFill>
          </a:endParaRPr>
        </a:p>
        <a:p>
          <a:pPr algn="l"/>
          <a:r>
            <a:rPr lang="en-US" sz="1400" b="1" baseline="0">
              <a:solidFill>
                <a:sysClr val="windowText" lastClr="000000"/>
              </a:solidFill>
            </a:rPr>
            <a:t>Task </a:t>
          </a:r>
          <a:r>
            <a:rPr lang="pl-PL" sz="1400" b="1" baseline="0">
              <a:solidFill>
                <a:sysClr val="windowText" lastClr="000000"/>
              </a:solidFill>
            </a:rPr>
            <a:t>06</a:t>
          </a:r>
          <a:endParaRPr lang="en-US" sz="1400" baseline="0">
            <a:solidFill>
              <a:sysClr val="windowText" lastClr="000000"/>
            </a:solidFill>
          </a:endParaRPr>
        </a:p>
        <a:p>
          <a:pPr algn="l"/>
          <a:r>
            <a:rPr lang="en-US" sz="1400" baseline="0">
              <a:solidFill>
                <a:sysClr val="windowText" lastClr="000000"/>
              </a:solidFill>
            </a:rPr>
            <a:t>Which Day of the Week is the Most Profitable for the Company?</a:t>
          </a:r>
          <a:endParaRPr lang="en-US" sz="1400">
            <a:solidFill>
              <a:sysClr val="windowText" lastClr="000000"/>
            </a:solidFill>
          </a:endParaRPr>
        </a:p>
      </xdr:txBody>
    </xdr:sp>
    <xdr:clientData/>
  </xdr:twoCellAnchor>
  <xdr:twoCellAnchor>
    <xdr:from>
      <xdr:col>11</xdr:col>
      <xdr:colOff>257175</xdr:colOff>
      <xdr:row>0</xdr:row>
      <xdr:rowOff>19051</xdr:rowOff>
    </xdr:from>
    <xdr:to>
      <xdr:col>19</xdr:col>
      <xdr:colOff>1095375</xdr:colOff>
      <xdr:row>5</xdr:row>
      <xdr:rowOff>133351</xdr:rowOff>
    </xdr:to>
    <xdr:sp macro="" textlink="">
      <xdr:nvSpPr>
        <xdr:cNvPr id="3" name="Flowchart: Alternate Process 2">
          <a:extLst>
            <a:ext uri="{FF2B5EF4-FFF2-40B4-BE49-F238E27FC236}">
              <a16:creationId xmlns:a16="http://schemas.microsoft.com/office/drawing/2014/main" id="{12FE9C3D-1877-70B5-AA87-6AB185F106E2}"/>
            </a:ext>
          </a:extLst>
        </xdr:cNvPr>
        <xdr:cNvSpPr/>
      </xdr:nvSpPr>
      <xdr:spPr>
        <a:xfrm>
          <a:off x="8334375" y="19051"/>
          <a:ext cx="8686800" cy="1352550"/>
        </a:xfrm>
        <a:prstGeom prst="flowChartAlternateProcess">
          <a:avLst/>
        </a:prstGeom>
        <a:solidFill>
          <a:srgbClr val="D9D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ln>
                <a:noFill/>
              </a:ln>
              <a:solidFill>
                <a:sysClr val="windowText" lastClr="000000"/>
              </a:solidFill>
            </a:rPr>
            <a:t>This</a:t>
          </a:r>
          <a:r>
            <a:rPr lang="en-US" sz="1400" baseline="0">
              <a:ln>
                <a:noFill/>
              </a:ln>
              <a:solidFill>
                <a:sysClr val="windowText" lastClr="000000"/>
              </a:solidFill>
            </a:rPr>
            <a:t> is a dataset about a small electronics retail company. There are two sales employees, working on separate shifts. The payment is shift wise. The night shift pays more. The cost price and selling price are the accumulation of all items sold on each shift per day.</a:t>
          </a:r>
        </a:p>
        <a:p>
          <a:pPr algn="l"/>
          <a:endParaRPr lang="pl-PL" sz="1400" baseline="0">
            <a:ln>
              <a:noFill/>
            </a:ln>
            <a:solidFill>
              <a:sysClr val="windowText" lastClr="000000"/>
            </a:solidFill>
          </a:endParaRPr>
        </a:p>
        <a:p>
          <a:pPr algn="l"/>
          <a:r>
            <a:rPr lang="en-US" sz="1400" baseline="0">
              <a:ln>
                <a:noFill/>
              </a:ln>
              <a:solidFill>
                <a:sysClr val="windowText" lastClr="000000"/>
              </a:solidFill>
            </a:rPr>
            <a:t>Additional data are provided </a:t>
          </a:r>
          <a:r>
            <a:rPr lang="pl-PL" sz="1400" baseline="0">
              <a:ln>
                <a:noFill/>
              </a:ln>
              <a:solidFill>
                <a:sysClr val="windowText" lastClr="000000"/>
              </a:solidFill>
            </a:rPr>
            <a:t>below</a:t>
          </a:r>
          <a:endParaRPr lang="en-US" sz="1400" baseline="0">
            <a:ln>
              <a:noFill/>
            </a:ln>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323850</xdr:colOff>
      <xdr:row>1</xdr:row>
      <xdr:rowOff>238125</xdr:rowOff>
    </xdr:from>
    <xdr:to>
      <xdr:col>15</xdr:col>
      <xdr:colOff>152400</xdr:colOff>
      <xdr:row>4</xdr:row>
      <xdr:rowOff>133350</xdr:rowOff>
    </xdr:to>
    <xdr:sp macro="" textlink="">
      <xdr:nvSpPr>
        <xdr:cNvPr id="2" name="pole tekstowe 1">
          <a:extLst>
            <a:ext uri="{FF2B5EF4-FFF2-40B4-BE49-F238E27FC236}">
              <a16:creationId xmlns:a16="http://schemas.microsoft.com/office/drawing/2014/main" id="{4D5E661B-EB1C-1F46-BF22-9566ECED8130}"/>
            </a:ext>
          </a:extLst>
        </xdr:cNvPr>
        <xdr:cNvSpPr txBox="1"/>
      </xdr:nvSpPr>
      <xdr:spPr>
        <a:xfrm>
          <a:off x="9144000" y="504825"/>
          <a:ext cx="2266950" cy="695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a:t>Calculate</a:t>
          </a:r>
          <a:r>
            <a:rPr lang="pl-PL" sz="1100" baseline="0"/>
            <a:t> values in column H and I</a:t>
          </a:r>
        </a:p>
        <a:p>
          <a:r>
            <a:rPr lang="pl-PL" sz="1100" baseline="0"/>
            <a:t>(vlookup)</a:t>
          </a:r>
          <a:endParaRPr lang="pl-PL"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311150</xdr:colOff>
      <xdr:row>1</xdr:row>
      <xdr:rowOff>60325</xdr:rowOff>
    </xdr:from>
    <xdr:to>
      <xdr:col>20</xdr:col>
      <xdr:colOff>244474</xdr:colOff>
      <xdr:row>21</xdr:row>
      <xdr:rowOff>6350</xdr:rowOff>
    </xdr:to>
    <xdr:sp macro="" textlink="">
      <xdr:nvSpPr>
        <xdr:cNvPr id="2" name="Speech Bubble: Rectangle with Corners Rounded 5">
          <a:extLst>
            <a:ext uri="{FF2B5EF4-FFF2-40B4-BE49-F238E27FC236}">
              <a16:creationId xmlns:a16="http://schemas.microsoft.com/office/drawing/2014/main" id="{F2B12E70-A49B-4048-A58B-944D3AC88766}"/>
            </a:ext>
          </a:extLst>
        </xdr:cNvPr>
        <xdr:cNvSpPr/>
      </xdr:nvSpPr>
      <xdr:spPr>
        <a:xfrm>
          <a:off x="7912100" y="295275"/>
          <a:ext cx="7432674" cy="3883025"/>
        </a:xfrm>
        <a:prstGeom prst="wedgeRoundRectCallout">
          <a:avLst>
            <a:gd name="adj1" fmla="val -60467"/>
            <a:gd name="adj2" fmla="val -13654"/>
            <a:gd name="adj3" fmla="val 16667"/>
          </a:avLst>
        </a:prstGeom>
        <a:solidFill>
          <a:srgbClr val="E1F4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fontAlgn="base"/>
          <a:r>
            <a:rPr lang="en-US" sz="1100" b="1" i="0" u="none" strike="noStrike">
              <a:solidFill>
                <a:sysClr val="windowText" lastClr="000000"/>
              </a:solidFill>
              <a:effectLst/>
              <a:latin typeface="+mn-lt"/>
              <a:ea typeface="+mn-ea"/>
              <a:cs typeface="+mn-cs"/>
            </a:rPr>
            <a:t>Filling the Dataset:</a:t>
          </a:r>
          <a:r>
            <a:rPr lang="en-US" sz="1100" b="0" i="0" u="none" strike="noStrike">
              <a:solidFill>
                <a:sysClr val="windowText" lastClr="000000"/>
              </a:solidFill>
              <a:effectLst/>
              <a:latin typeface="+mn-lt"/>
              <a:ea typeface="+mn-ea"/>
              <a:cs typeface="+mn-cs"/>
            </a:rPr>
            <a:t> The </a:t>
          </a:r>
          <a:r>
            <a:rPr lang="pl-PL" sz="1100" b="0" i="0" u="none" strike="noStrike">
              <a:solidFill>
                <a:sysClr val="windowText" lastClr="000000"/>
              </a:solidFill>
              <a:effectLst/>
              <a:latin typeface="+mn-lt"/>
              <a:ea typeface="+mn-ea"/>
              <a:cs typeface="+mn-cs"/>
            </a:rPr>
            <a:t>t</a:t>
          </a:r>
          <a:r>
            <a:rPr lang="en-US" sz="1100" b="0" i="0" u="none" strike="noStrike">
              <a:solidFill>
                <a:sysClr val="windowText" lastClr="000000"/>
              </a:solidFill>
              <a:effectLst/>
              <a:latin typeface="+mn-lt"/>
              <a:ea typeface="+mn-ea"/>
              <a:cs typeface="+mn-cs"/>
            </a:rPr>
            <a:t>ask requires to fill 5 columns by using formulas.</a:t>
          </a:r>
          <a:endParaRPr lang="pl-PL" sz="1100" b="0" i="0" u="none" strike="noStrike">
            <a:solidFill>
              <a:sysClr val="windowText" lastClr="000000"/>
            </a:solidFill>
            <a:effectLst/>
            <a:latin typeface="+mn-lt"/>
            <a:ea typeface="+mn-ea"/>
            <a:cs typeface="+mn-cs"/>
          </a:endParaRPr>
        </a:p>
        <a:p>
          <a:pPr rtl="0" fontAlgn="base"/>
          <a:endParaRPr lang="en-US" sz="1100" b="0" i="0" u="none" strike="noStrike">
            <a:solidFill>
              <a:sysClr val="windowText" lastClr="000000"/>
            </a:solidFill>
            <a:effectLst/>
            <a:latin typeface="+mn-lt"/>
            <a:ea typeface="+mn-ea"/>
            <a:cs typeface="+mn-cs"/>
          </a:endParaRPr>
        </a:p>
        <a:p>
          <a:pPr lvl="1" rtl="0" fontAlgn="base"/>
          <a:r>
            <a:rPr lang="pl-PL" sz="1100" b="0" i="0" u="none" strike="noStrike">
              <a:solidFill>
                <a:sysClr val="windowText" lastClr="000000"/>
              </a:solidFill>
              <a:effectLst/>
              <a:latin typeface="+mn-lt"/>
              <a:ea typeface="+mn-ea"/>
              <a:cs typeface="+mn-cs"/>
            </a:rPr>
            <a:t>1 - </a:t>
          </a:r>
          <a:r>
            <a:rPr lang="en-US" sz="1100" b="0" i="0" u="none" strike="noStrike">
              <a:solidFill>
                <a:sysClr val="windowText" lastClr="000000"/>
              </a:solidFill>
              <a:effectLst/>
              <a:latin typeface="+mn-lt"/>
              <a:ea typeface="+mn-ea"/>
              <a:cs typeface="+mn-cs"/>
            </a:rPr>
            <a:t> find the Amount by multiplying the price by the unit sold.</a:t>
          </a:r>
        </a:p>
        <a:p>
          <a:pPr lvl="1" rtl="0" fontAlgn="base"/>
          <a:endParaRPr lang="pl-PL" sz="1100" b="0" i="0" u="none" strike="noStrike">
            <a:solidFill>
              <a:sysClr val="windowText" lastClr="000000"/>
            </a:solidFill>
            <a:effectLst/>
            <a:latin typeface="+mn-lt"/>
            <a:ea typeface="+mn-ea"/>
            <a:cs typeface="+mn-cs"/>
          </a:endParaRPr>
        </a:p>
        <a:p>
          <a:pPr lvl="1" rtl="0" fontAlgn="base"/>
          <a:r>
            <a:rPr lang="pl-PL" sz="1100" b="0" i="0" u="none" strike="noStrike">
              <a:solidFill>
                <a:sysClr val="windowText" lastClr="000000"/>
              </a:solidFill>
              <a:effectLst/>
              <a:latin typeface="+mn-lt"/>
              <a:ea typeface="+mn-ea"/>
              <a:cs typeface="+mn-cs"/>
            </a:rPr>
            <a:t>2 - </a:t>
          </a:r>
          <a:r>
            <a:rPr lang="en-US" sz="1100" b="0" i="0" u="none" strike="noStrike">
              <a:solidFill>
                <a:sysClr val="windowText" lastClr="000000"/>
              </a:solidFill>
              <a:effectLst/>
              <a:latin typeface="+mn-lt"/>
              <a:ea typeface="+mn-ea"/>
              <a:cs typeface="+mn-cs"/>
            </a:rPr>
            <a:t>find the Discount. </a:t>
          </a:r>
          <a:br>
            <a:rPr lang="en-US" sz="1100" b="0" i="0" u="none" strike="noStrike">
              <a:solidFill>
                <a:sysClr val="windowText" lastClr="000000"/>
              </a:solidFill>
              <a:effectLst/>
              <a:latin typeface="+mn-lt"/>
              <a:ea typeface="+mn-ea"/>
              <a:cs typeface="+mn-cs"/>
            </a:rPr>
          </a:br>
          <a:r>
            <a:rPr lang="en-US" sz="1100" b="0" i="0" u="none" strike="noStrike">
              <a:solidFill>
                <a:sysClr val="windowText" lastClr="000000"/>
              </a:solidFill>
              <a:effectLst/>
              <a:latin typeface="+mn-lt"/>
              <a:ea typeface="+mn-ea"/>
              <a:cs typeface="+mn-cs"/>
            </a:rPr>
            <a:t>       Less than $10 of</a:t>
          </a:r>
          <a:r>
            <a:rPr lang="en-US" sz="1100" b="0" i="0" u="none" strike="noStrike" baseline="0">
              <a:solidFill>
                <a:sysClr val="windowText" lastClr="000000"/>
              </a:solidFill>
              <a:effectLst/>
              <a:latin typeface="+mn-lt"/>
              <a:ea typeface="+mn-ea"/>
              <a:cs typeface="+mn-cs"/>
            </a:rPr>
            <a:t> amiynt </a:t>
          </a:r>
          <a:r>
            <a:rPr lang="en-US" sz="1100" b="0" i="0" u="none" strike="noStrike">
              <a:solidFill>
                <a:sysClr val="windowText" lastClr="000000"/>
              </a:solidFill>
              <a:effectLst/>
              <a:latin typeface="+mn-lt"/>
              <a:ea typeface="+mn-ea"/>
              <a:cs typeface="+mn-cs"/>
            </a:rPr>
            <a:t>is a 3% discount </a:t>
          </a:r>
        </a:p>
        <a:p>
          <a:pPr lvl="1" rtl="0" fontAlgn="base"/>
          <a:r>
            <a:rPr lang="en-US" sz="1100" b="0" i="0" u="none" strike="noStrike">
              <a:solidFill>
                <a:sysClr val="windowText" lastClr="000000"/>
              </a:solidFill>
              <a:effectLst/>
              <a:latin typeface="+mn-lt"/>
              <a:ea typeface="+mn-ea"/>
              <a:cs typeface="+mn-cs"/>
            </a:rPr>
            <a:t>       More than $10, it is 5%. </a:t>
          </a:r>
        </a:p>
        <a:p>
          <a:pPr lvl="1" rtl="0" fontAlgn="base"/>
          <a:r>
            <a:rPr lang="en-US" sz="1100" b="0" i="0" u="none" strike="noStrike">
              <a:solidFill>
                <a:sysClr val="windowText" lastClr="000000"/>
              </a:solidFill>
              <a:effectLst/>
              <a:latin typeface="+mn-lt"/>
              <a:ea typeface="+mn-ea"/>
              <a:cs typeface="+mn-cs"/>
            </a:rPr>
            <a:t>       You can use the IF function to do so.</a:t>
          </a:r>
        </a:p>
        <a:p>
          <a:pPr lvl="1" rtl="0" fontAlgn="base"/>
          <a:endParaRPr lang="pl-PL" sz="1100" b="0" i="0" u="none" strike="noStrike">
            <a:solidFill>
              <a:sysClr val="windowText" lastClr="000000"/>
            </a:solidFill>
            <a:effectLst/>
            <a:latin typeface="+mn-lt"/>
            <a:ea typeface="+mn-ea"/>
            <a:cs typeface="+mn-cs"/>
          </a:endParaRPr>
        </a:p>
        <a:p>
          <a:pPr lvl="1" rtl="0" fontAlgn="base"/>
          <a:r>
            <a:rPr lang="pl-PL" sz="1100" b="0" i="0" u="none" strike="noStrike">
              <a:solidFill>
                <a:sysClr val="windowText" lastClr="000000"/>
              </a:solidFill>
              <a:effectLst/>
              <a:latin typeface="+mn-lt"/>
              <a:ea typeface="+mn-ea"/>
              <a:cs typeface="+mn-cs"/>
            </a:rPr>
            <a:t>3 - </a:t>
          </a:r>
          <a:r>
            <a:rPr lang="en-US" sz="1100" b="0" i="0" u="none" strike="noStrike">
              <a:solidFill>
                <a:sysClr val="windowText" lastClr="000000"/>
              </a:solidFill>
              <a:effectLst/>
              <a:latin typeface="+mn-lt"/>
              <a:ea typeface="+mn-ea"/>
              <a:cs typeface="+mn-cs"/>
            </a:rPr>
            <a:t>subtract the previous two values </a:t>
          </a:r>
          <a:br>
            <a:rPr lang="en-US" sz="1100" b="0" i="0" u="none" strike="noStrike">
              <a:solidFill>
                <a:sysClr val="windowText" lastClr="000000"/>
              </a:solidFill>
              <a:effectLst/>
              <a:latin typeface="+mn-lt"/>
              <a:ea typeface="+mn-ea"/>
              <a:cs typeface="+mn-cs"/>
            </a:rPr>
          </a:br>
          <a:r>
            <a:rPr lang="en-US" sz="1100" b="0" i="0" u="none" strike="noStrike">
              <a:solidFill>
                <a:sysClr val="windowText" lastClr="000000"/>
              </a:solidFill>
              <a:effectLst/>
              <a:latin typeface="+mn-lt"/>
              <a:ea typeface="+mn-ea"/>
              <a:cs typeface="+mn-cs"/>
            </a:rPr>
            <a:t>      to get the Net Amount (Amount - Discount).</a:t>
          </a:r>
        </a:p>
        <a:p>
          <a:pPr lvl="1" rtl="0" fontAlgn="base"/>
          <a:endParaRPr lang="pl-PL" sz="1100" b="0" i="0" u="none" strike="noStrike">
            <a:solidFill>
              <a:sysClr val="windowText" lastClr="000000"/>
            </a:solidFill>
            <a:effectLst/>
            <a:latin typeface="+mn-lt"/>
            <a:ea typeface="+mn-ea"/>
            <a:cs typeface="+mn-cs"/>
          </a:endParaRPr>
        </a:p>
        <a:p>
          <a:pPr lvl="1" rtl="0" fontAlgn="base"/>
          <a:r>
            <a:rPr lang="pl-PL" sz="1100" b="0" i="0" u="none" strike="noStrike">
              <a:solidFill>
                <a:sysClr val="windowText" lastClr="000000"/>
              </a:solidFill>
              <a:effectLst/>
              <a:latin typeface="+mn-lt"/>
              <a:ea typeface="+mn-ea"/>
              <a:cs typeface="+mn-cs"/>
            </a:rPr>
            <a:t>4- </a:t>
          </a:r>
          <a:r>
            <a:rPr lang="en-US" sz="1100" b="0" i="0" u="none" strike="noStrike">
              <a:solidFill>
                <a:sysClr val="windowText" lastClr="000000"/>
              </a:solidFill>
              <a:effectLst/>
              <a:latin typeface="+mn-lt"/>
              <a:ea typeface="+mn-ea"/>
              <a:cs typeface="+mn-cs"/>
            </a:rPr>
            <a:t>Find the sales tax - value is</a:t>
          </a:r>
          <a:r>
            <a:rPr lang="en-US" sz="1100" b="0" i="0" u="none" strike="noStrike" baseline="0">
              <a:solidFill>
                <a:sysClr val="windowText" lastClr="000000"/>
              </a:solidFill>
              <a:effectLst/>
              <a:latin typeface="+mn-lt"/>
              <a:ea typeface="+mn-ea"/>
              <a:cs typeface="+mn-cs"/>
            </a:rPr>
            <a:t> </a:t>
          </a:r>
          <a:r>
            <a:rPr lang="pl-PL" sz="1100" b="0" i="0" u="none" strike="noStrike">
              <a:solidFill>
                <a:sysClr val="windowText" lastClr="000000"/>
              </a:solidFill>
              <a:effectLst/>
              <a:latin typeface="+mn-lt"/>
              <a:ea typeface="+mn-ea"/>
              <a:cs typeface="+mn-cs"/>
            </a:rPr>
            <a:t>given in</a:t>
          </a:r>
          <a:r>
            <a:rPr lang="pl-PL" sz="1100" b="0" i="0" u="none" strike="noStrike" baseline="0">
              <a:solidFill>
                <a:sysClr val="windowText" lastClr="000000"/>
              </a:solidFill>
              <a:effectLst/>
              <a:latin typeface="+mn-lt"/>
              <a:ea typeface="+mn-ea"/>
              <a:cs typeface="+mn-cs"/>
            </a:rPr>
            <a:t> cell </a:t>
          </a:r>
          <a:r>
            <a:rPr lang="pl-PL" sz="1100" b="1" i="0" u="none" strike="noStrike" baseline="0">
              <a:solidFill>
                <a:sysClr val="windowText" lastClr="000000"/>
              </a:solidFill>
              <a:effectLst/>
              <a:latin typeface="+mn-lt"/>
              <a:ea typeface="+mn-ea"/>
              <a:cs typeface="+mn-cs"/>
            </a:rPr>
            <a:t>K1 </a:t>
          </a:r>
          <a:r>
            <a:rPr lang="en-US" sz="1100" b="0" i="0" u="none" strike="noStrike">
              <a:solidFill>
                <a:sysClr val="windowText" lastClr="000000"/>
              </a:solidFill>
              <a:effectLst/>
              <a:latin typeface="+mn-lt"/>
              <a:ea typeface="+mn-ea"/>
              <a:cs typeface="+mn-cs"/>
            </a:rPr>
            <a:t> for all products.</a:t>
          </a:r>
        </a:p>
        <a:p>
          <a:pPr rtl="0" fontAlgn="base"/>
          <a:r>
            <a:rPr lang="en-US" sz="1100" b="0" i="0" u="none" strike="noStrike" baseline="0">
              <a:solidFill>
                <a:sysClr val="windowText" lastClr="000000"/>
              </a:solidFill>
              <a:effectLst/>
              <a:latin typeface="+mn-lt"/>
              <a:ea typeface="+mn-ea"/>
              <a:cs typeface="+mn-cs"/>
            </a:rPr>
            <a:t>          </a:t>
          </a:r>
          <a:endParaRPr lang="pl-PL" sz="1100" b="0" i="0" u="none" strike="noStrike" baseline="0">
            <a:solidFill>
              <a:sysClr val="windowText" lastClr="000000"/>
            </a:solidFill>
            <a:effectLst/>
            <a:latin typeface="+mn-lt"/>
            <a:ea typeface="+mn-ea"/>
            <a:cs typeface="+mn-cs"/>
          </a:endParaRPr>
        </a:p>
        <a:p>
          <a:pPr rtl="0" fontAlgn="base"/>
          <a:r>
            <a:rPr lang="en-US" sz="1100" b="0" i="0" u="none" strike="noStrike" baseline="0">
              <a:solidFill>
                <a:sysClr val="windowText" lastClr="000000"/>
              </a:solidFill>
              <a:effectLst/>
              <a:latin typeface="+mn-lt"/>
              <a:ea typeface="+mn-ea"/>
              <a:cs typeface="+mn-cs"/>
            </a:rPr>
            <a:t> </a:t>
          </a:r>
          <a:r>
            <a:rPr lang="en-US" sz="1100" b="0" i="0" u="none" strike="noStrike">
              <a:solidFill>
                <a:sysClr val="windowText" lastClr="000000"/>
              </a:solidFill>
              <a:effectLst/>
              <a:latin typeface="+mn-lt"/>
              <a:ea typeface="+mn-ea"/>
              <a:cs typeface="+mn-cs"/>
            </a:rPr>
            <a:t>After that, add the sales tax with the net amount to calculate the Total value.</a:t>
          </a:r>
        </a:p>
        <a:p>
          <a:r>
            <a:rPr lang="en-US" sz="1100" b="0" i="0" u="none" strike="noStrike">
              <a:solidFill>
                <a:sysClr val="windowText" lastClr="000000"/>
              </a:solidFill>
              <a:effectLst/>
              <a:latin typeface="+mn-lt"/>
              <a:ea typeface="+mn-ea"/>
              <a:cs typeface="+mn-cs"/>
            </a:rPr>
            <a:t>            </a:t>
          </a:r>
          <a:endParaRPr lang="pl-PL" sz="1100" b="0" i="0" u="none" strike="noStrike">
            <a:solidFill>
              <a:sysClr val="windowText" lastClr="000000"/>
            </a:solidFill>
            <a:effectLst/>
            <a:latin typeface="+mn-lt"/>
            <a:ea typeface="+mn-ea"/>
            <a:cs typeface="+mn-cs"/>
          </a:endParaRPr>
        </a:p>
        <a:p>
          <a:endParaRPr lang="pl-PL" sz="1600" b="0" i="0" u="none" strike="noStrike">
            <a:solidFill>
              <a:sysClr val="windowText" lastClr="000000"/>
            </a:solidFill>
            <a:effectLst/>
            <a:latin typeface="+mn-lt"/>
            <a:ea typeface="+mn-ea"/>
            <a:cs typeface="+mn-cs"/>
          </a:endParaRPr>
        </a:p>
        <a:p>
          <a:pPr rtl="0" fontAlgn="base"/>
          <a:r>
            <a:rPr lang="pl-PL" sz="1200" b="0" i="0">
              <a:solidFill>
                <a:sysClr val="windowText" lastClr="000000"/>
              </a:solidFill>
              <a:effectLst/>
              <a:latin typeface="+mn-lt"/>
              <a:ea typeface="+mn-ea"/>
              <a:cs typeface="+mn-cs"/>
            </a:rPr>
            <a:t>Finally - </a:t>
          </a:r>
          <a:r>
            <a:rPr lang="en-US" sz="1200" b="0" i="0">
              <a:solidFill>
                <a:sysClr val="windowText" lastClr="000000"/>
              </a:solidFill>
              <a:effectLst/>
              <a:latin typeface="+mn-lt"/>
              <a:ea typeface="+mn-ea"/>
              <a:cs typeface="+mn-cs"/>
            </a:rPr>
            <a:t>find the day</a:t>
          </a:r>
          <a:r>
            <a:rPr lang="pl-PL" sz="1200" b="0" i="0">
              <a:solidFill>
                <a:sysClr val="windowText" lastClr="000000"/>
              </a:solidFill>
              <a:effectLst/>
              <a:latin typeface="+mn-lt"/>
              <a:ea typeface="+mn-ea"/>
              <a:cs typeface="+mn-cs"/>
            </a:rPr>
            <a:t>s</a:t>
          </a:r>
          <a:r>
            <a:rPr lang="en-US" sz="1200" b="0" i="0">
              <a:solidFill>
                <a:sysClr val="windowText" lastClr="000000"/>
              </a:solidFill>
              <a:effectLst/>
              <a:latin typeface="+mn-lt"/>
              <a:ea typeface="+mn-ea"/>
              <a:cs typeface="+mn-cs"/>
            </a:rPr>
            <a:t> sales and total sales amount</a:t>
          </a:r>
          <a:r>
            <a:rPr lang="pl-PL" sz="1200" b="0" i="0" baseline="0">
              <a:solidFill>
                <a:sysClr val="windowText" lastClr="000000"/>
              </a:solidFill>
              <a:effectLst/>
              <a:latin typeface="+mn-lt"/>
              <a:ea typeface="+mn-ea"/>
              <a:cs typeface="+mn-cs"/>
            </a:rPr>
            <a:t> on table below</a:t>
          </a:r>
          <a:endParaRPr lang="pl-PL" sz="1600">
            <a:solidFill>
              <a:sysClr val="windowText" lastClr="000000"/>
            </a:solidFill>
            <a:effectLst/>
          </a:endParaRPr>
        </a:p>
        <a:p>
          <a:pPr rtl="0" fontAlgn="base"/>
          <a:r>
            <a:rPr lang="en-US" sz="1200" b="0" i="0">
              <a:solidFill>
                <a:sysClr val="windowText" lastClr="000000"/>
              </a:solidFill>
              <a:effectLst/>
              <a:latin typeface="+mn-lt"/>
              <a:ea typeface="+mn-ea"/>
              <a:cs typeface="+mn-cs"/>
            </a:rPr>
            <a:t>You can use the SUMIF function to get the first value</a:t>
          </a:r>
          <a:r>
            <a:rPr lang="pl-PL" sz="1200" b="0" i="0">
              <a:solidFill>
                <a:sysClr val="windowText" lastClr="000000"/>
              </a:solidFill>
              <a:effectLst/>
              <a:latin typeface="+mn-lt"/>
              <a:ea typeface="+mn-ea"/>
              <a:cs typeface="+mn-cs"/>
            </a:rPr>
            <a:t>s</a:t>
          </a:r>
          <a:r>
            <a:rPr lang="en-US" sz="1200" b="0" i="0">
              <a:solidFill>
                <a:sysClr val="windowText" lastClr="000000"/>
              </a:solidFill>
              <a:effectLst/>
              <a:latin typeface="+mn-lt"/>
              <a:ea typeface="+mn-ea"/>
              <a:cs typeface="+mn-cs"/>
            </a:rPr>
            <a:t> and the SUM function for the </a:t>
          </a:r>
          <a:r>
            <a:rPr lang="pl-PL" sz="1200" b="0" i="0">
              <a:solidFill>
                <a:sysClr val="windowText" lastClr="000000"/>
              </a:solidFill>
              <a:effectLst/>
              <a:latin typeface="+mn-lt"/>
              <a:ea typeface="+mn-ea"/>
              <a:cs typeface="+mn-cs"/>
            </a:rPr>
            <a:t>total</a:t>
          </a:r>
          <a:r>
            <a:rPr lang="en-US" sz="1200" b="0" i="0">
              <a:solidFill>
                <a:sysClr val="windowText" lastClr="000000"/>
              </a:solidFill>
              <a:effectLst/>
              <a:latin typeface="+mn-lt"/>
              <a:ea typeface="+mn-ea"/>
              <a:cs typeface="+mn-cs"/>
            </a:rPr>
            <a:t>.</a:t>
          </a:r>
          <a:endParaRPr lang="pl-PL" sz="1600">
            <a:solidFill>
              <a:sysClr val="windowText" lastClr="000000"/>
            </a:solidFill>
            <a:effectLst/>
          </a:endParaRPr>
        </a:p>
        <a:p>
          <a:endParaRPr lang="pl-PL" sz="1100" b="0" i="0" u="none" strike="noStrike">
            <a:solidFill>
              <a:sysClr val="windowText" lastClr="000000"/>
            </a:solidFill>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0</xdr:colOff>
      <xdr:row>5</xdr:row>
      <xdr:rowOff>1</xdr:rowOff>
    </xdr:from>
    <xdr:to>
      <xdr:col>24</xdr:col>
      <xdr:colOff>352426</xdr:colOff>
      <xdr:row>13</xdr:row>
      <xdr:rowOff>171451</xdr:rowOff>
    </xdr:to>
    <xdr:sp macro="" textlink="">
      <xdr:nvSpPr>
        <xdr:cNvPr id="2" name="pole tekstowe 1">
          <a:extLst>
            <a:ext uri="{FF2B5EF4-FFF2-40B4-BE49-F238E27FC236}">
              <a16:creationId xmlns:a16="http://schemas.microsoft.com/office/drawing/2014/main" id="{7EA06B48-4292-4776-8D00-D802A631E526}"/>
            </a:ext>
          </a:extLst>
        </xdr:cNvPr>
        <xdr:cNvSpPr txBox="1"/>
      </xdr:nvSpPr>
      <xdr:spPr>
        <a:xfrm>
          <a:off x="12344400" y="952501"/>
          <a:ext cx="6448426" cy="169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600" b="1"/>
            <a:t>freeze first row</a:t>
          </a:r>
          <a:r>
            <a:rPr lang="pl-PL" sz="1600" b="1" baseline="0"/>
            <a:t> and turn on filter</a:t>
          </a:r>
          <a:endParaRPr lang="pl-PL" sz="1600" b="1"/>
        </a:p>
        <a:p>
          <a:endParaRPr lang="pl-PL" sz="1100"/>
        </a:p>
        <a:p>
          <a:r>
            <a:rPr lang="pl-PL" sz="1100"/>
            <a:t>1- How big is Annual Salary in each </a:t>
          </a:r>
          <a:r>
            <a:rPr lang="en-US" sz="1100"/>
            <a:t>Job Title</a:t>
          </a:r>
          <a:r>
            <a:rPr lang="pl-PL" sz="1100"/>
            <a:t>? </a:t>
          </a:r>
        </a:p>
        <a:p>
          <a:endParaRPr lang="pl-PL" sz="1100"/>
        </a:p>
        <a:p>
          <a:r>
            <a:rPr lang="pl-PL" sz="1100"/>
            <a:t>2-For each </a:t>
          </a:r>
          <a:r>
            <a:rPr lang="pl-PL" sz="1100">
              <a:solidFill>
                <a:schemeClr val="dk1"/>
              </a:solidFill>
              <a:effectLst/>
              <a:latin typeface="+mn-lt"/>
              <a:ea typeface="+mn-ea"/>
              <a:cs typeface="+mn-cs"/>
            </a:rPr>
            <a:t>Business Unit</a:t>
          </a:r>
          <a:r>
            <a:rPr lang="en-US" sz="1100">
              <a:solidFill>
                <a:schemeClr val="dk1"/>
              </a:solidFill>
              <a:effectLst/>
              <a:latin typeface="+mn-lt"/>
              <a:ea typeface="+mn-ea"/>
              <a:cs typeface="+mn-cs"/>
            </a:rPr>
            <a:t>s</a:t>
          </a:r>
          <a:r>
            <a:rPr lang="pl-PL" sz="1100"/>
            <a:t> in different</a:t>
          </a:r>
          <a:r>
            <a:rPr lang="pl-PL" sz="1100" baseline="0"/>
            <a:t> Country</a:t>
          </a:r>
          <a:r>
            <a:rPr lang="pl-PL" sz="1100"/>
            <a:t>s show average Age?</a:t>
          </a:r>
        </a:p>
        <a:p>
          <a:endParaRPr lang="pl-PL" sz="1100"/>
        </a:p>
        <a:p>
          <a:r>
            <a:rPr lang="pl-PL" sz="1100"/>
            <a:t>3- How many are Males and Females  in </a:t>
          </a:r>
          <a:r>
            <a:rPr lang="en-US" sz="1100"/>
            <a:t>each</a:t>
          </a:r>
          <a:r>
            <a:rPr lang="pl-PL" sz="1100"/>
            <a:t> Department</a:t>
          </a:r>
          <a:r>
            <a:rPr lang="en-US" sz="1100"/>
            <a:t>?</a:t>
          </a:r>
          <a:endParaRPr lang="pl-PL" sz="1100"/>
        </a:p>
        <a:p>
          <a:endParaRPr lang="pl-PL"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209552</xdr:colOff>
      <xdr:row>0</xdr:row>
      <xdr:rowOff>209550</xdr:rowOff>
    </xdr:from>
    <xdr:to>
      <xdr:col>19</xdr:col>
      <xdr:colOff>333375</xdr:colOff>
      <xdr:row>15</xdr:row>
      <xdr:rowOff>152400</xdr:rowOff>
    </xdr:to>
    <xdr:sp macro="" textlink="">
      <xdr:nvSpPr>
        <xdr:cNvPr id="2" name="Speech Bubble: Rectangle with Corners Rounded 1">
          <a:extLst>
            <a:ext uri="{FF2B5EF4-FFF2-40B4-BE49-F238E27FC236}">
              <a16:creationId xmlns:a16="http://schemas.microsoft.com/office/drawing/2014/main" id="{3D0368A8-A990-795B-34DA-31C36BCC128C}"/>
            </a:ext>
          </a:extLst>
        </xdr:cNvPr>
        <xdr:cNvSpPr/>
      </xdr:nvSpPr>
      <xdr:spPr>
        <a:xfrm>
          <a:off x="8343902" y="209550"/>
          <a:ext cx="8591548" cy="3657600"/>
        </a:xfrm>
        <a:prstGeom prst="wedgeRoundRectCallout">
          <a:avLst/>
        </a:prstGeom>
        <a:solidFill>
          <a:srgbClr val="E1F4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solidFill>
                <a:sysClr val="windowText" lastClr="000000"/>
              </a:solidFill>
            </a:rPr>
            <a:t>Task 01</a:t>
          </a:r>
          <a:endParaRPr lang="en-US" sz="1400">
            <a:solidFill>
              <a:sysClr val="windowText" lastClr="000000"/>
            </a:solidFill>
          </a:endParaRPr>
        </a:p>
        <a:p>
          <a:pPr algn="l"/>
          <a:r>
            <a:rPr lang="en-US" sz="1400">
              <a:solidFill>
                <a:sysClr val="windowText" lastClr="000000"/>
              </a:solidFill>
            </a:rPr>
            <a:t>Find the Profit Percentage for Each Sale.</a:t>
          </a:r>
        </a:p>
        <a:p>
          <a:pPr algn="l"/>
          <a:endParaRPr lang="en-US" sz="1400">
            <a:solidFill>
              <a:sysClr val="windowText" lastClr="000000"/>
            </a:solidFill>
          </a:endParaRPr>
        </a:p>
        <a:p>
          <a:pPr algn="l"/>
          <a:r>
            <a:rPr lang="en-US" sz="1400" b="1">
              <a:solidFill>
                <a:sysClr val="windowText" lastClr="000000"/>
              </a:solidFill>
            </a:rPr>
            <a:t>Task 02</a:t>
          </a:r>
          <a:endParaRPr lang="en-US" sz="1400">
            <a:solidFill>
              <a:sysClr val="windowText" lastClr="000000"/>
            </a:solidFill>
          </a:endParaRPr>
        </a:p>
        <a:p>
          <a:pPr algn="l"/>
          <a:r>
            <a:rPr lang="en-US" sz="1400">
              <a:solidFill>
                <a:sysClr val="windowText" lastClr="000000"/>
              </a:solidFill>
            </a:rPr>
            <a:t>Calculate Commission</a:t>
          </a:r>
          <a:r>
            <a:rPr lang="en-US" sz="1400" baseline="0">
              <a:solidFill>
                <a:sysClr val="windowText" lastClr="000000"/>
              </a:solidFill>
            </a:rPr>
            <a:t> for Sales</a:t>
          </a:r>
          <a:r>
            <a:rPr lang="en-US" sz="1400">
              <a:solidFill>
                <a:sysClr val="windowText" lastClr="000000"/>
              </a:solidFill>
            </a:rPr>
            <a:t>.</a:t>
          </a:r>
        </a:p>
        <a:p>
          <a:pPr algn="l"/>
          <a:endParaRPr lang="en-US" sz="1400">
            <a:solidFill>
              <a:sysClr val="windowText" lastClr="000000"/>
            </a:solidFill>
          </a:endParaRPr>
        </a:p>
        <a:p>
          <a:pPr algn="l"/>
          <a:r>
            <a:rPr lang="en-US" sz="1400" b="1">
              <a:solidFill>
                <a:sysClr val="windowText" lastClr="000000"/>
              </a:solidFill>
            </a:rPr>
            <a:t>Task</a:t>
          </a:r>
          <a:r>
            <a:rPr lang="en-US" sz="1400" b="1" baseline="0">
              <a:solidFill>
                <a:sysClr val="windowText" lastClr="000000"/>
              </a:solidFill>
            </a:rPr>
            <a:t> 03</a:t>
          </a:r>
          <a:endParaRPr lang="en-US" sz="1400" baseline="0">
            <a:solidFill>
              <a:sysClr val="windowText" lastClr="000000"/>
            </a:solidFill>
          </a:endParaRPr>
        </a:p>
        <a:p>
          <a:pPr algn="l"/>
          <a:r>
            <a:rPr lang="en-US" sz="1400" baseline="0">
              <a:solidFill>
                <a:sysClr val="windowText" lastClr="000000"/>
              </a:solidFill>
            </a:rPr>
            <a:t>Count the Number of Shifts for Each Employee.</a:t>
          </a:r>
        </a:p>
        <a:p>
          <a:pPr algn="l"/>
          <a:endParaRPr lang="en-US" sz="1400" baseline="0">
            <a:solidFill>
              <a:sysClr val="windowText" lastClr="000000"/>
            </a:solidFill>
          </a:endParaRPr>
        </a:p>
        <a:p>
          <a:pPr algn="l"/>
          <a:r>
            <a:rPr lang="en-US" sz="1400" b="1" baseline="0">
              <a:solidFill>
                <a:sysClr val="windowText" lastClr="000000"/>
              </a:solidFill>
            </a:rPr>
            <a:t>Task 04</a:t>
          </a:r>
        </a:p>
        <a:p>
          <a:pPr algn="l"/>
          <a:r>
            <a:rPr lang="en-US" sz="1400" baseline="0">
              <a:solidFill>
                <a:sysClr val="windowText" lastClr="000000"/>
              </a:solidFill>
            </a:rPr>
            <a:t>Determine Income for Both.</a:t>
          </a:r>
        </a:p>
        <a:p>
          <a:pPr algn="l"/>
          <a:endParaRPr lang="en-US" sz="1400" baseline="0">
            <a:solidFill>
              <a:sysClr val="windowText" lastClr="000000"/>
            </a:solidFill>
          </a:endParaRPr>
        </a:p>
        <a:p>
          <a:pPr algn="l"/>
          <a:r>
            <a:rPr lang="en-US" sz="1400" b="1" baseline="0">
              <a:solidFill>
                <a:sysClr val="windowText" lastClr="000000"/>
              </a:solidFill>
            </a:rPr>
            <a:t>Task 05</a:t>
          </a:r>
          <a:endParaRPr lang="en-US" sz="1400" baseline="0">
            <a:solidFill>
              <a:sysClr val="windowText" lastClr="000000"/>
            </a:solidFill>
          </a:endParaRPr>
        </a:p>
        <a:p>
          <a:pPr algn="l"/>
          <a:r>
            <a:rPr lang="en-US" sz="1400" baseline="0">
              <a:solidFill>
                <a:sysClr val="windowText" lastClr="000000"/>
              </a:solidFill>
            </a:rPr>
            <a:t>On Average, Which Day of the Week is the Most Profitable for the Company?</a:t>
          </a:r>
          <a:endParaRPr lang="en-US" sz="14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A0ABD-97AC-459C-AC4F-571375EB4DC9}">
  <dimension ref="D1:E1"/>
  <sheetViews>
    <sheetView tabSelected="1" workbookViewId="0">
      <selection activeCell="L18" sqref="L18"/>
    </sheetView>
  </sheetViews>
  <sheetFormatPr defaultRowHeight="15"/>
  <cols>
    <col min="4" max="5" width="9.140625" style="38"/>
  </cols>
  <sheetData>
    <row r="1" spans="4:5" ht="18.75">
      <c r="D1" s="2" t="s">
        <v>0</v>
      </c>
      <c r="E1" s="2" t="s">
        <v>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94752-B439-4A53-8EF9-1A5C63332674}">
  <sheetPr>
    <pageSetUpPr fitToPage="1"/>
  </sheetPr>
  <dimension ref="A1:I21"/>
  <sheetViews>
    <sheetView zoomScaleNormal="100" workbookViewId="0">
      <pane ySplit="1" topLeftCell="A2" activePane="bottomLeft" state="frozen"/>
      <selection pane="bottomLeft" activeCell="M24" sqref="M24"/>
    </sheetView>
  </sheetViews>
  <sheetFormatPr defaultRowHeight="15"/>
  <cols>
    <col min="1" max="1" width="13.5703125" customWidth="1"/>
    <col min="2" max="2" width="8.42578125" style="20" bestFit="1" customWidth="1"/>
    <col min="3" max="3" width="10.85546875" style="21" bestFit="1" customWidth="1"/>
    <col min="4" max="4" width="12.140625" bestFit="1" customWidth="1"/>
    <col min="5" max="5" width="13.140625" style="22" bestFit="1" customWidth="1"/>
    <col min="6" max="6" width="13.42578125" style="22" bestFit="1" customWidth="1"/>
  </cols>
  <sheetData>
    <row r="1" spans="1:9" s="17" customFormat="1" ht="30" customHeight="1">
      <c r="A1" s="17" t="s">
        <v>2</v>
      </c>
      <c r="B1" s="18" t="s">
        <v>3</v>
      </c>
      <c r="C1" s="19" t="s">
        <v>4</v>
      </c>
      <c r="D1" s="17" t="s">
        <v>5</v>
      </c>
      <c r="E1" s="72" t="s">
        <v>6</v>
      </c>
      <c r="F1" s="72" t="s">
        <v>7</v>
      </c>
      <c r="H1" s="17" t="s">
        <v>8</v>
      </c>
      <c r="I1" s="74">
        <v>0.23</v>
      </c>
    </row>
    <row r="2" spans="1:9">
      <c r="A2">
        <v>1</v>
      </c>
      <c r="B2" s="20" t="s">
        <v>9</v>
      </c>
      <c r="C2" s="21">
        <v>18</v>
      </c>
      <c r="D2">
        <v>189</v>
      </c>
      <c r="E2" s="73"/>
      <c r="F2" s="73"/>
      <c r="G2" s="64"/>
    </row>
    <row r="3" spans="1:9">
      <c r="A3">
        <v>2</v>
      </c>
      <c r="B3" s="20" t="s">
        <v>10</v>
      </c>
      <c r="C3" s="21">
        <v>20</v>
      </c>
      <c r="D3">
        <v>72</v>
      </c>
      <c r="E3" s="73"/>
      <c r="F3" s="73"/>
      <c r="G3" s="64"/>
    </row>
    <row r="4" spans="1:9">
      <c r="A4">
        <v>3</v>
      </c>
      <c r="B4" s="20" t="s">
        <v>11</v>
      </c>
      <c r="C4" s="21">
        <v>18.5</v>
      </c>
      <c r="D4">
        <v>140</v>
      </c>
      <c r="E4" s="73"/>
      <c r="F4" s="73"/>
      <c r="G4" s="64"/>
    </row>
    <row r="5" spans="1:9">
      <c r="B5" s="20" t="s">
        <v>12</v>
      </c>
      <c r="C5" s="21">
        <v>15</v>
      </c>
      <c r="D5">
        <v>74</v>
      </c>
      <c r="E5" s="73"/>
      <c r="F5" s="73"/>
      <c r="G5" s="64"/>
    </row>
    <row r="6" spans="1:9">
      <c r="A6">
        <v>5</v>
      </c>
      <c r="B6" s="20" t="s">
        <v>13</v>
      </c>
      <c r="C6" s="21">
        <v>14</v>
      </c>
      <c r="D6">
        <v>132</v>
      </c>
      <c r="E6" s="73"/>
      <c r="F6" s="73"/>
      <c r="G6" s="64"/>
    </row>
    <row r="7" spans="1:9">
      <c r="A7">
        <v>6</v>
      </c>
      <c r="B7" s="20" t="s">
        <v>14</v>
      </c>
      <c r="C7" s="21">
        <v>20</v>
      </c>
      <c r="D7">
        <v>210</v>
      </c>
      <c r="E7" s="73"/>
      <c r="F7" s="73"/>
      <c r="G7" s="64"/>
    </row>
    <row r="8" spans="1:9">
      <c r="A8">
        <v>7</v>
      </c>
      <c r="B8" s="20" t="s">
        <v>15</v>
      </c>
      <c r="C8" s="21">
        <v>24</v>
      </c>
      <c r="D8">
        <v>99</v>
      </c>
      <c r="E8" s="73"/>
      <c r="F8" s="73"/>
      <c r="G8" s="64"/>
    </row>
    <row r="9" spans="1:9">
      <c r="A9">
        <v>8</v>
      </c>
      <c r="B9" s="20" t="s">
        <v>16</v>
      </c>
      <c r="C9" s="21">
        <v>34</v>
      </c>
      <c r="D9">
        <v>201</v>
      </c>
      <c r="E9" s="73"/>
      <c r="F9" s="73"/>
      <c r="G9" s="64"/>
    </row>
    <row r="10" spans="1:9">
      <c r="A10">
        <v>9</v>
      </c>
      <c r="B10" s="20" t="s">
        <v>13</v>
      </c>
      <c r="C10" s="21">
        <v>13</v>
      </c>
      <c r="D10">
        <v>162</v>
      </c>
      <c r="E10" s="73"/>
      <c r="F10" s="73"/>
      <c r="G10" s="64"/>
    </row>
    <row r="11" spans="1:9">
      <c r="A11">
        <v>10</v>
      </c>
      <c r="B11" s="20" t="s">
        <v>17</v>
      </c>
      <c r="C11" s="21">
        <v>16</v>
      </c>
      <c r="D11">
        <v>158</v>
      </c>
      <c r="E11" s="73"/>
      <c r="F11" s="73"/>
      <c r="G11" s="64"/>
    </row>
    <row r="12" spans="1:9">
      <c r="A12">
        <v>11</v>
      </c>
      <c r="B12" s="20" t="s">
        <v>18</v>
      </c>
      <c r="C12" s="21">
        <v>17.5</v>
      </c>
      <c r="D12">
        <v>119</v>
      </c>
      <c r="E12" s="73"/>
      <c r="F12" s="73"/>
      <c r="G12" s="64"/>
    </row>
    <row r="13" spans="1:9">
      <c r="A13">
        <v>12</v>
      </c>
      <c r="B13" s="20" t="s">
        <v>19</v>
      </c>
      <c r="C13" s="21">
        <v>17</v>
      </c>
      <c r="D13">
        <v>78</v>
      </c>
      <c r="E13" s="73"/>
      <c r="F13" s="73"/>
      <c r="G13" s="64"/>
    </row>
    <row r="14" spans="1:9">
      <c r="A14">
        <v>13</v>
      </c>
      <c r="B14" s="20" t="s">
        <v>20</v>
      </c>
      <c r="C14" s="21">
        <v>14</v>
      </c>
      <c r="D14">
        <v>177</v>
      </c>
      <c r="E14" s="73"/>
      <c r="F14" s="73"/>
      <c r="G14" s="64"/>
    </row>
    <row r="15" spans="1:9">
      <c r="A15">
        <v>14</v>
      </c>
      <c r="B15" s="20" t="s">
        <v>21</v>
      </c>
      <c r="C15" s="21">
        <v>17.5</v>
      </c>
      <c r="D15">
        <v>89</v>
      </c>
      <c r="E15" s="73"/>
      <c r="F15" s="73"/>
      <c r="G15" s="64"/>
    </row>
    <row r="16" spans="1:9">
      <c r="A16">
        <v>15</v>
      </c>
      <c r="B16" s="20" t="s">
        <v>22</v>
      </c>
      <c r="C16" s="21">
        <v>13.75</v>
      </c>
      <c r="D16">
        <v>132</v>
      </c>
      <c r="E16" s="73"/>
      <c r="F16" s="73"/>
      <c r="G16" s="64"/>
    </row>
    <row r="17" spans="3:4">
      <c r="C17" s="23" t="s">
        <v>23</v>
      </c>
      <c r="D17" s="12"/>
    </row>
    <row r="18" spans="3:4">
      <c r="C18" s="23" t="s">
        <v>24</v>
      </c>
      <c r="D18" s="12"/>
    </row>
    <row r="19" spans="3:4">
      <c r="C19" s="23" t="s">
        <v>25</v>
      </c>
      <c r="D19" s="12"/>
    </row>
    <row r="20" spans="3:4">
      <c r="C20" s="23" t="s">
        <v>26</v>
      </c>
      <c r="D20" s="12"/>
    </row>
    <row r="21" spans="3:4">
      <c r="C21" s="23" t="s">
        <v>27</v>
      </c>
      <c r="D21" s="12"/>
    </row>
  </sheetData>
  <pageMargins left="0.7" right="0.7" top="0.75" bottom="0.75" header="0.3" footer="0.3"/>
  <pageSetup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071AE-9158-4387-BBD9-75000CB5B9D8}">
  <dimension ref="B1:R102"/>
  <sheetViews>
    <sheetView showGridLines="0" topLeftCell="A22" zoomScaleNormal="100" workbookViewId="0">
      <selection activeCell="G2" sqref="G2:J89"/>
    </sheetView>
  </sheetViews>
  <sheetFormatPr defaultColWidth="9.140625" defaultRowHeight="20.100000000000001" customHeight="1"/>
  <cols>
    <col min="1" max="1" width="3.5703125" style="1" customWidth="1"/>
    <col min="2" max="3" width="12.5703125" style="1" customWidth="1"/>
    <col min="4" max="4" width="7.5703125" style="1" customWidth="1"/>
    <col min="5" max="5" width="13" style="1" customWidth="1"/>
    <col min="6" max="6" width="15" style="1" customWidth="1"/>
    <col min="7" max="7" width="8.42578125" style="1" bestFit="1" customWidth="1"/>
    <col min="8" max="8" width="10.5703125" style="1" customWidth="1"/>
    <col min="9" max="9" width="15.42578125" style="1" customWidth="1"/>
    <col min="10" max="10" width="13.140625" style="1" customWidth="1"/>
    <col min="11" max="11" width="11.42578125" style="1" bestFit="1" customWidth="1"/>
    <col min="12" max="12" width="21.140625" style="1" customWidth="1"/>
    <col min="13" max="13" width="21.85546875" style="1" customWidth="1"/>
    <col min="14" max="14" width="9.140625" style="1"/>
    <col min="15" max="15" width="13.5703125" style="1" bestFit="1" customWidth="1"/>
    <col min="16" max="16" width="12.42578125" style="1" bestFit="1" customWidth="1"/>
    <col min="17" max="18" width="9.140625" style="1"/>
    <col min="19" max="19" width="21.140625" style="1" customWidth="1"/>
    <col min="20" max="20" width="22.42578125" style="1" customWidth="1"/>
    <col min="21" max="16384" width="9.140625" style="1"/>
  </cols>
  <sheetData>
    <row r="1" spans="2:17" ht="20.100000000000001" customHeight="1">
      <c r="B1" s="2" t="s">
        <v>28</v>
      </c>
      <c r="C1" s="2" t="s">
        <v>29</v>
      </c>
      <c r="D1" s="2" t="s">
        <v>30</v>
      </c>
      <c r="E1" s="2" t="s">
        <v>31</v>
      </c>
      <c r="F1" s="2" t="s">
        <v>32</v>
      </c>
      <c r="G1" s="2" t="s">
        <v>33</v>
      </c>
      <c r="H1" s="2" t="s">
        <v>34</v>
      </c>
      <c r="I1" s="2" t="s">
        <v>35</v>
      </c>
      <c r="J1" s="2" t="s">
        <v>36</v>
      </c>
      <c r="K1" s="15"/>
      <c r="L1" s="15"/>
      <c r="M1" s="15"/>
      <c r="N1" s="15"/>
      <c r="O1" s="15"/>
      <c r="P1" s="15"/>
      <c r="Q1" s="15"/>
    </row>
    <row r="2" spans="2:17" ht="20.100000000000001" customHeight="1">
      <c r="B2" s="83">
        <v>44750</v>
      </c>
      <c r="C2" s="4" t="s">
        <v>37</v>
      </c>
      <c r="D2" s="4" t="s">
        <v>38</v>
      </c>
      <c r="E2" s="84">
        <v>1119.94</v>
      </c>
      <c r="F2" s="85">
        <v>1295</v>
      </c>
      <c r="G2" s="86"/>
      <c r="H2" s="71"/>
      <c r="I2" s="71"/>
      <c r="J2" s="87"/>
      <c r="K2" s="15"/>
      <c r="L2" s="15"/>
      <c r="M2" s="15"/>
      <c r="N2" s="15"/>
      <c r="O2" s="15"/>
      <c r="P2" s="15"/>
      <c r="Q2" s="15"/>
    </row>
    <row r="3" spans="2:17" ht="20.100000000000001" customHeight="1">
      <c r="B3" s="83">
        <v>44750</v>
      </c>
      <c r="C3" s="4" t="s">
        <v>39</v>
      </c>
      <c r="D3" s="4" t="s">
        <v>40</v>
      </c>
      <c r="E3" s="84">
        <v>1102.5</v>
      </c>
      <c r="F3" s="85">
        <v>1257.75</v>
      </c>
      <c r="G3" s="86"/>
      <c r="H3" s="71"/>
      <c r="I3" s="71"/>
      <c r="J3" s="87"/>
      <c r="K3" s="15"/>
      <c r="L3" s="15"/>
      <c r="M3" s="15"/>
      <c r="N3" s="15"/>
      <c r="O3" s="15"/>
      <c r="P3" s="15"/>
      <c r="Q3" s="15"/>
    </row>
    <row r="4" spans="2:17" ht="20.100000000000001" customHeight="1">
      <c r="B4" s="83">
        <v>44753</v>
      </c>
      <c r="C4" s="4" t="s">
        <v>37</v>
      </c>
      <c r="D4" s="4" t="s">
        <v>38</v>
      </c>
      <c r="E4" s="84">
        <v>1127.94</v>
      </c>
      <c r="F4" s="85">
        <v>1302</v>
      </c>
      <c r="G4" s="86"/>
      <c r="H4" s="71"/>
      <c r="I4" s="71"/>
      <c r="J4" s="87"/>
      <c r="K4" s="15"/>
      <c r="L4" s="15"/>
      <c r="M4" s="15"/>
      <c r="N4" s="15"/>
      <c r="O4" s="15"/>
      <c r="P4" s="15"/>
      <c r="Q4" s="15"/>
    </row>
    <row r="5" spans="2:17" ht="20.100000000000001" customHeight="1">
      <c r="B5" s="83">
        <v>44753</v>
      </c>
      <c r="C5" s="4" t="s">
        <v>39</v>
      </c>
      <c r="D5" s="4" t="s">
        <v>40</v>
      </c>
      <c r="E5" s="84">
        <v>1516.73</v>
      </c>
      <c r="F5" s="85">
        <v>1694.75</v>
      </c>
      <c r="G5" s="86"/>
      <c r="H5" s="71"/>
      <c r="I5" s="71"/>
      <c r="J5" s="87"/>
      <c r="K5" s="15"/>
      <c r="L5" s="15"/>
      <c r="M5" s="15"/>
      <c r="N5" s="15"/>
      <c r="O5" s="15"/>
      <c r="P5" s="15"/>
      <c r="Q5" s="15"/>
    </row>
    <row r="6" spans="2:17" ht="20.100000000000001" customHeight="1">
      <c r="B6" s="83">
        <v>44754</v>
      </c>
      <c r="C6" s="4" t="s">
        <v>37</v>
      </c>
      <c r="D6" s="4" t="s">
        <v>40</v>
      </c>
      <c r="E6" s="84">
        <v>1242.33</v>
      </c>
      <c r="F6" s="85">
        <v>1419.25</v>
      </c>
      <c r="G6" s="86"/>
      <c r="H6" s="71"/>
      <c r="I6" s="71"/>
      <c r="J6" s="87"/>
      <c r="K6" s="15"/>
      <c r="L6" s="15"/>
      <c r="M6" s="15"/>
      <c r="N6" s="15"/>
      <c r="O6" s="15"/>
      <c r="P6" s="15"/>
      <c r="Q6" s="15"/>
    </row>
    <row r="7" spans="2:17" ht="20.100000000000001" customHeight="1">
      <c r="B7" s="83">
        <v>44754</v>
      </c>
      <c r="C7" s="4" t="s">
        <v>39</v>
      </c>
      <c r="D7" s="4" t="s">
        <v>38</v>
      </c>
      <c r="E7" s="84">
        <v>888.93</v>
      </c>
      <c r="F7" s="85">
        <v>969</v>
      </c>
      <c r="G7" s="86"/>
      <c r="H7" s="71"/>
      <c r="I7" s="71"/>
      <c r="J7" s="87"/>
      <c r="K7" s="15"/>
      <c r="L7" s="15"/>
      <c r="M7" s="15"/>
      <c r="N7" s="15"/>
      <c r="O7" s="15"/>
      <c r="P7" s="15"/>
      <c r="Q7" s="15"/>
    </row>
    <row r="8" spans="2:17" ht="20.100000000000001" customHeight="1">
      <c r="B8" s="83">
        <v>44755</v>
      </c>
      <c r="C8" s="4" t="s">
        <v>37</v>
      </c>
      <c r="D8" s="4" t="s">
        <v>38</v>
      </c>
      <c r="E8" s="84">
        <v>1082.7</v>
      </c>
      <c r="F8" s="85">
        <v>1149.75</v>
      </c>
      <c r="G8" s="86"/>
      <c r="H8" s="71"/>
      <c r="I8" s="71"/>
      <c r="J8" s="87"/>
      <c r="K8" s="15"/>
      <c r="L8" s="15"/>
      <c r="M8" s="15"/>
      <c r="N8" s="15"/>
      <c r="O8" s="15"/>
      <c r="P8" s="15"/>
      <c r="Q8" s="15"/>
    </row>
    <row r="9" spans="2:17" ht="20.100000000000001" customHeight="1" thickBot="1">
      <c r="B9" s="83">
        <v>44755</v>
      </c>
      <c r="C9" s="4" t="s">
        <v>39</v>
      </c>
      <c r="D9" s="4" t="s">
        <v>40</v>
      </c>
      <c r="E9" s="84">
        <v>721.58</v>
      </c>
      <c r="F9" s="85">
        <v>807.5</v>
      </c>
      <c r="G9" s="86"/>
      <c r="H9" s="71"/>
      <c r="I9" s="71"/>
      <c r="J9" s="87"/>
      <c r="K9" s="15"/>
      <c r="L9" s="75" t="s">
        <v>41</v>
      </c>
      <c r="M9" s="75"/>
      <c r="N9" s="15"/>
      <c r="O9" s="15"/>
      <c r="P9" s="15"/>
      <c r="Q9" s="15"/>
    </row>
    <row r="10" spans="2:17" ht="20.100000000000001" customHeight="1" thickTop="1">
      <c r="B10" s="83">
        <v>44756</v>
      </c>
      <c r="C10" s="4" t="s">
        <v>37</v>
      </c>
      <c r="D10" s="4" t="s">
        <v>40</v>
      </c>
      <c r="E10" s="84">
        <v>1306.1099999999999</v>
      </c>
      <c r="F10" s="85">
        <v>1367</v>
      </c>
      <c r="G10" s="86"/>
      <c r="H10" s="71"/>
      <c r="I10" s="71"/>
      <c r="J10" s="87"/>
      <c r="K10" s="15"/>
      <c r="L10" s="15"/>
      <c r="M10" s="15"/>
      <c r="N10" s="15"/>
      <c r="O10" s="15"/>
      <c r="P10" s="15"/>
      <c r="Q10" s="15"/>
    </row>
    <row r="11" spans="2:17" ht="20.100000000000001" customHeight="1">
      <c r="B11" s="83">
        <v>44756</v>
      </c>
      <c r="C11" s="4" t="s">
        <v>39</v>
      </c>
      <c r="D11" s="4" t="s">
        <v>38</v>
      </c>
      <c r="E11" s="84">
        <v>1094.48</v>
      </c>
      <c r="F11" s="85">
        <v>1275.5</v>
      </c>
      <c r="G11" s="86"/>
      <c r="H11" s="71"/>
      <c r="I11" s="71"/>
      <c r="J11" s="87"/>
      <c r="K11" s="15"/>
      <c r="L11" s="2" t="s">
        <v>42</v>
      </c>
      <c r="M11" s="2" t="s">
        <v>43</v>
      </c>
      <c r="N11" s="15"/>
      <c r="O11" s="15"/>
      <c r="P11" s="15"/>
      <c r="Q11"/>
    </row>
    <row r="12" spans="2:17" ht="20.100000000000001" customHeight="1">
      <c r="B12" s="83">
        <v>44757</v>
      </c>
      <c r="C12" s="4" t="s">
        <v>37</v>
      </c>
      <c r="D12" s="4" t="s">
        <v>38</v>
      </c>
      <c r="E12" s="84">
        <v>810.79</v>
      </c>
      <c r="F12" s="85">
        <v>914.75</v>
      </c>
      <c r="G12" s="86"/>
      <c r="H12" s="71"/>
      <c r="I12" s="71"/>
      <c r="J12" s="87"/>
      <c r="K12" s="15"/>
      <c r="L12" s="88">
        <v>0</v>
      </c>
      <c r="M12" s="89">
        <v>0</v>
      </c>
      <c r="N12" s="15"/>
      <c r="O12" s="15"/>
      <c r="P12" s="15"/>
      <c r="Q12" s="15"/>
    </row>
    <row r="13" spans="2:17" ht="20.100000000000001" customHeight="1">
      <c r="B13" s="83">
        <v>44757</v>
      </c>
      <c r="C13" s="4" t="s">
        <v>39</v>
      </c>
      <c r="D13" s="4" t="s">
        <v>40</v>
      </c>
      <c r="E13" s="84">
        <v>1120.73</v>
      </c>
      <c r="F13" s="85">
        <v>1285.75</v>
      </c>
      <c r="G13" s="86"/>
      <c r="H13" s="71"/>
      <c r="I13" s="71"/>
      <c r="J13" s="87"/>
      <c r="K13" s="15"/>
      <c r="L13" s="88">
        <v>0.1</v>
      </c>
      <c r="M13" s="90">
        <v>6.0000000000000001E-3</v>
      </c>
      <c r="N13" s="15"/>
      <c r="O13" s="15"/>
      <c r="P13" s="15"/>
      <c r="Q13" s="15"/>
    </row>
    <row r="14" spans="2:17" ht="20.100000000000001" customHeight="1">
      <c r="B14" s="83">
        <v>44760</v>
      </c>
      <c r="C14" s="4" t="s">
        <v>37</v>
      </c>
      <c r="D14" s="4" t="s">
        <v>40</v>
      </c>
      <c r="E14" s="84">
        <v>850.16</v>
      </c>
      <c r="F14" s="85">
        <v>972.25</v>
      </c>
      <c r="G14" s="86"/>
      <c r="H14" s="71"/>
      <c r="I14" s="71"/>
      <c r="J14" s="87"/>
      <c r="K14" s="15"/>
      <c r="L14" s="88">
        <v>0.15</v>
      </c>
      <c r="M14" s="71">
        <v>1.2E-2</v>
      </c>
      <c r="N14" s="15"/>
      <c r="O14" s="15"/>
      <c r="P14" s="15"/>
      <c r="Q14" s="15"/>
    </row>
    <row r="15" spans="2:17" ht="20.100000000000001" customHeight="1">
      <c r="B15" s="83">
        <v>44760</v>
      </c>
      <c r="C15" s="4" t="s">
        <v>39</v>
      </c>
      <c r="D15" s="4" t="s">
        <v>38</v>
      </c>
      <c r="E15" s="84">
        <v>1559.52</v>
      </c>
      <c r="F15" s="85">
        <v>1724.5</v>
      </c>
      <c r="G15" s="86"/>
      <c r="H15" s="71"/>
      <c r="I15" s="71"/>
      <c r="J15" s="87"/>
      <c r="K15" s="15"/>
      <c r="L15" s="15"/>
      <c r="M15" s="15"/>
      <c r="N15" s="15"/>
      <c r="O15" s="15"/>
      <c r="P15" s="15"/>
      <c r="Q15" s="15"/>
    </row>
    <row r="16" spans="2:17" ht="20.100000000000001" customHeight="1" thickBot="1">
      <c r="B16" s="83">
        <v>44761</v>
      </c>
      <c r="C16" s="4" t="s">
        <v>37</v>
      </c>
      <c r="D16" s="4" t="s">
        <v>38</v>
      </c>
      <c r="E16" s="84">
        <v>1389.27</v>
      </c>
      <c r="F16" s="85">
        <v>1557.25</v>
      </c>
      <c r="G16" s="86"/>
      <c r="H16" s="71"/>
      <c r="I16" s="71"/>
      <c r="J16" s="87"/>
      <c r="K16" s="15"/>
      <c r="L16" s="75" t="s">
        <v>44</v>
      </c>
      <c r="M16" s="75"/>
      <c r="N16" s="15"/>
      <c r="O16" s="15"/>
      <c r="P16" s="15"/>
      <c r="Q16" s="15"/>
    </row>
    <row r="17" spans="2:18" ht="20.100000000000001" customHeight="1" thickTop="1">
      <c r="B17" s="83">
        <v>44761</v>
      </c>
      <c r="C17" s="4" t="s">
        <v>39</v>
      </c>
      <c r="D17" s="4" t="s">
        <v>40</v>
      </c>
      <c r="E17" s="84">
        <v>1522.76</v>
      </c>
      <c r="F17" s="85">
        <v>1629.75</v>
      </c>
      <c r="G17" s="86"/>
      <c r="H17" s="71"/>
      <c r="I17" s="71"/>
      <c r="J17" s="87"/>
      <c r="K17" s="15"/>
      <c r="L17" s="15"/>
      <c r="M17" s="15"/>
      <c r="N17" s="15"/>
      <c r="O17" s="15"/>
      <c r="P17" s="15"/>
      <c r="Q17" s="15"/>
      <c r="R17" s="15"/>
    </row>
    <row r="18" spans="2:18" ht="20.100000000000001" customHeight="1">
      <c r="B18" s="83">
        <v>44762</v>
      </c>
      <c r="C18" s="4" t="s">
        <v>37</v>
      </c>
      <c r="D18" s="4" t="s">
        <v>40</v>
      </c>
      <c r="E18" s="84">
        <v>1271.56</v>
      </c>
      <c r="F18" s="85">
        <v>1335.5</v>
      </c>
      <c r="G18" s="86"/>
      <c r="H18" s="71"/>
      <c r="I18" s="71"/>
      <c r="J18" s="87"/>
      <c r="K18" s="15"/>
      <c r="L18" s="2" t="s">
        <v>30</v>
      </c>
      <c r="M18" s="2" t="s">
        <v>45</v>
      </c>
      <c r="N18" s="15"/>
      <c r="O18" s="15"/>
      <c r="P18" s="15"/>
      <c r="Q18" s="15"/>
      <c r="R18" s="15"/>
    </row>
    <row r="19" spans="2:18" ht="20.100000000000001" customHeight="1">
      <c r="B19" s="83">
        <v>44762</v>
      </c>
      <c r="C19" s="4" t="s">
        <v>39</v>
      </c>
      <c r="D19" s="4" t="s">
        <v>38</v>
      </c>
      <c r="E19" s="84">
        <v>1258.98</v>
      </c>
      <c r="F19" s="85">
        <v>1409</v>
      </c>
      <c r="G19" s="86"/>
      <c r="H19" s="71"/>
      <c r="I19" s="71"/>
      <c r="J19" s="87"/>
      <c r="K19" s="15"/>
      <c r="L19" s="4" t="s">
        <v>40</v>
      </c>
      <c r="M19" s="91">
        <v>45</v>
      </c>
      <c r="N19" s="15"/>
      <c r="O19" s="15"/>
      <c r="P19" s="15"/>
      <c r="Q19" s="15"/>
      <c r="R19" s="15"/>
    </row>
    <row r="20" spans="2:18" ht="20.100000000000001" customHeight="1">
      <c r="B20" s="83">
        <v>44763</v>
      </c>
      <c r="C20" s="4" t="s">
        <v>37</v>
      </c>
      <c r="D20" s="4" t="s">
        <v>38</v>
      </c>
      <c r="E20" s="84">
        <v>993.11</v>
      </c>
      <c r="F20" s="85">
        <v>1061</v>
      </c>
      <c r="G20" s="86"/>
      <c r="H20" s="71"/>
      <c r="I20" s="71"/>
      <c r="J20" s="87"/>
      <c r="K20" s="15"/>
      <c r="L20" s="4" t="s">
        <v>38</v>
      </c>
      <c r="M20" s="91">
        <v>60</v>
      </c>
      <c r="N20" s="15"/>
      <c r="O20" s="15"/>
      <c r="P20" s="15"/>
      <c r="Q20" s="15"/>
      <c r="R20" s="15"/>
    </row>
    <row r="21" spans="2:18" ht="20.100000000000001" customHeight="1">
      <c r="B21" s="83">
        <v>44763</v>
      </c>
      <c r="C21" s="4" t="s">
        <v>39</v>
      </c>
      <c r="D21" s="4" t="s">
        <v>40</v>
      </c>
      <c r="E21" s="84">
        <v>1521.2</v>
      </c>
      <c r="F21" s="85">
        <v>1578.25</v>
      </c>
      <c r="G21" s="86"/>
      <c r="H21" s="71"/>
      <c r="I21" s="71"/>
      <c r="J21" s="87"/>
      <c r="K21" s="15"/>
      <c r="L21" s="15"/>
      <c r="M21" s="15"/>
      <c r="N21" s="15"/>
      <c r="O21" s="15"/>
      <c r="P21" s="15"/>
      <c r="Q21" s="15"/>
      <c r="R21" s="15"/>
    </row>
    <row r="22" spans="2:18" ht="20.100000000000001" customHeight="1">
      <c r="B22" s="83">
        <v>44764</v>
      </c>
      <c r="C22" s="4" t="s">
        <v>37</v>
      </c>
      <c r="D22" s="4" t="s">
        <v>40</v>
      </c>
      <c r="E22" s="84">
        <v>1325.85</v>
      </c>
      <c r="F22" s="85">
        <v>1461.75</v>
      </c>
      <c r="G22" s="86"/>
      <c r="H22" s="71"/>
      <c r="I22" s="71"/>
      <c r="J22" s="87"/>
      <c r="K22" s="15"/>
      <c r="L22" s="15"/>
      <c r="M22" s="15"/>
      <c r="N22" s="15"/>
      <c r="O22" s="15"/>
      <c r="P22" s="15"/>
      <c r="Q22" s="15"/>
      <c r="R22" s="15"/>
    </row>
    <row r="23" spans="2:18" ht="20.100000000000001" customHeight="1">
      <c r="B23" s="83">
        <v>44764</v>
      </c>
      <c r="C23" s="4" t="s">
        <v>39</v>
      </c>
      <c r="D23" s="4" t="s">
        <v>38</v>
      </c>
      <c r="E23" s="84">
        <v>1502.11</v>
      </c>
      <c r="F23" s="85">
        <v>1662</v>
      </c>
      <c r="G23" s="86"/>
      <c r="H23" s="71"/>
      <c r="I23" s="71"/>
      <c r="J23" s="87"/>
      <c r="K23" s="15"/>
      <c r="L23" s="15"/>
      <c r="M23" s="15"/>
      <c r="N23" s="15"/>
      <c r="O23" s="15"/>
      <c r="P23" s="15"/>
      <c r="Q23" s="15"/>
      <c r="R23" s="15"/>
    </row>
    <row r="24" spans="2:18" ht="20.100000000000001" customHeight="1">
      <c r="B24" s="83">
        <v>44767</v>
      </c>
      <c r="C24" s="4" t="s">
        <v>37</v>
      </c>
      <c r="D24" s="4" t="s">
        <v>38</v>
      </c>
      <c r="E24" s="84">
        <v>1194.7</v>
      </c>
      <c r="F24" s="85">
        <v>1304.75</v>
      </c>
      <c r="G24" s="86"/>
      <c r="H24" s="71"/>
      <c r="I24" s="71"/>
      <c r="J24" s="87"/>
      <c r="K24" s="15"/>
      <c r="L24" s="15"/>
      <c r="M24" s="15"/>
      <c r="N24" s="15"/>
      <c r="O24" s="15"/>
      <c r="P24" s="15"/>
      <c r="Q24" s="15"/>
      <c r="R24" s="15"/>
    </row>
    <row r="25" spans="2:18" ht="20.100000000000001" customHeight="1">
      <c r="B25" s="83">
        <v>44767</v>
      </c>
      <c r="C25" s="4" t="s">
        <v>39</v>
      </c>
      <c r="D25" s="4" t="s">
        <v>40</v>
      </c>
      <c r="E25" s="84">
        <v>1157.74</v>
      </c>
      <c r="F25" s="85">
        <v>1232.75</v>
      </c>
      <c r="G25" s="86"/>
      <c r="H25" s="71"/>
      <c r="I25" s="71"/>
      <c r="J25" s="87"/>
      <c r="K25" s="15"/>
      <c r="L25" s="15"/>
      <c r="M25" s="15"/>
      <c r="N25" s="15"/>
      <c r="O25" s="15"/>
      <c r="P25" s="15"/>
      <c r="Q25" s="15"/>
      <c r="R25" s="15"/>
    </row>
    <row r="26" spans="2:18" ht="20.100000000000001" customHeight="1">
      <c r="B26" s="83">
        <v>44768</v>
      </c>
      <c r="C26" s="4" t="s">
        <v>37</v>
      </c>
      <c r="D26" s="4" t="s">
        <v>40</v>
      </c>
      <c r="E26" s="84">
        <v>1569.68</v>
      </c>
      <c r="F26" s="85">
        <v>1743.75</v>
      </c>
      <c r="G26" s="86"/>
      <c r="H26" s="71"/>
      <c r="I26" s="71"/>
      <c r="J26" s="87"/>
      <c r="K26" s="15"/>
      <c r="L26" s="15"/>
      <c r="M26" s="15"/>
      <c r="N26" s="15"/>
      <c r="O26" s="15" t="s">
        <v>46</v>
      </c>
      <c r="P26" s="15"/>
      <c r="Q26" s="15"/>
      <c r="R26" s="15"/>
    </row>
    <row r="27" spans="2:18" ht="20.100000000000001" customHeight="1">
      <c r="B27" s="83">
        <v>44768</v>
      </c>
      <c r="C27" s="4" t="s">
        <v>39</v>
      </c>
      <c r="D27" s="4" t="s">
        <v>38</v>
      </c>
      <c r="E27" s="84">
        <v>1521.13</v>
      </c>
      <c r="F27" s="85">
        <v>1627.25</v>
      </c>
      <c r="G27" s="86"/>
      <c r="H27" s="71"/>
      <c r="I27" s="71"/>
      <c r="J27" s="87"/>
      <c r="K27" s="15"/>
      <c r="L27" s="92"/>
      <c r="M27" s="15"/>
      <c r="N27" s="15"/>
      <c r="O27" s="15"/>
      <c r="P27" s="2" t="s">
        <v>40</v>
      </c>
      <c r="Q27" s="2" t="s">
        <v>38</v>
      </c>
      <c r="R27" s="2" t="s">
        <v>47</v>
      </c>
    </row>
    <row r="28" spans="2:18" ht="20.100000000000001" customHeight="1">
      <c r="B28" s="83">
        <v>44769</v>
      </c>
      <c r="C28" s="4" t="s">
        <v>37</v>
      </c>
      <c r="D28" s="4" t="s">
        <v>38</v>
      </c>
      <c r="E28" s="84">
        <v>785.27</v>
      </c>
      <c r="F28" s="85">
        <v>937.25</v>
      </c>
      <c r="G28" s="86"/>
      <c r="H28" s="71"/>
      <c r="I28" s="71"/>
      <c r="J28" s="87"/>
      <c r="K28" s="15"/>
      <c r="L28" s="15"/>
      <c r="M28" s="15"/>
      <c r="N28" s="15"/>
      <c r="O28" s="2" t="s">
        <v>37</v>
      </c>
      <c r="P28" s="10"/>
      <c r="Q28" s="10"/>
      <c r="R28" s="10"/>
    </row>
    <row r="29" spans="2:18" ht="20.100000000000001" customHeight="1">
      <c r="B29" s="83">
        <v>44769</v>
      </c>
      <c r="C29" s="4" t="s">
        <v>39</v>
      </c>
      <c r="D29" s="4" t="s">
        <v>40</v>
      </c>
      <c r="E29" s="84">
        <v>1277.6600000000001</v>
      </c>
      <c r="F29" s="85">
        <v>1341.75</v>
      </c>
      <c r="G29" s="86"/>
      <c r="H29" s="71"/>
      <c r="I29" s="71"/>
      <c r="J29" s="87"/>
      <c r="K29" s="15"/>
      <c r="L29" s="15"/>
      <c r="M29" s="15"/>
      <c r="N29" s="15"/>
      <c r="O29" s="2" t="s">
        <v>39</v>
      </c>
      <c r="P29" s="10"/>
      <c r="Q29" s="10"/>
      <c r="R29" s="10"/>
    </row>
    <row r="30" spans="2:18" ht="20.100000000000001" customHeight="1">
      <c r="B30" s="83">
        <v>44770</v>
      </c>
      <c r="C30" s="4" t="s">
        <v>37</v>
      </c>
      <c r="D30" s="4" t="s">
        <v>40</v>
      </c>
      <c r="E30" s="84">
        <v>773.72</v>
      </c>
      <c r="F30" s="85">
        <v>848.75</v>
      </c>
      <c r="G30" s="86"/>
      <c r="H30" s="71"/>
      <c r="I30" s="71"/>
      <c r="J30" s="87"/>
      <c r="K30" s="15"/>
      <c r="L30" s="15"/>
      <c r="M30" s="15"/>
      <c r="N30" s="15"/>
      <c r="O30" s="15"/>
      <c r="P30" s="15"/>
      <c r="Q30" s="15"/>
      <c r="R30" s="15"/>
    </row>
    <row r="31" spans="2:18" ht="20.100000000000001" customHeight="1">
      <c r="B31" s="83">
        <v>44770</v>
      </c>
      <c r="C31" s="4" t="s">
        <v>39</v>
      </c>
      <c r="D31" s="4" t="s">
        <v>38</v>
      </c>
      <c r="E31" s="84">
        <v>1048.1300000000001</v>
      </c>
      <c r="F31" s="85">
        <v>1164.25</v>
      </c>
      <c r="G31" s="86"/>
      <c r="H31" s="71"/>
      <c r="I31" s="71"/>
      <c r="J31" s="87"/>
      <c r="K31" s="15"/>
      <c r="L31" s="15"/>
      <c r="M31" s="15"/>
      <c r="N31" s="15"/>
      <c r="O31" s="15"/>
      <c r="P31" s="15"/>
      <c r="Q31" s="15"/>
      <c r="R31" s="15"/>
    </row>
    <row r="32" spans="2:18" ht="20.100000000000001" customHeight="1">
      <c r="B32" s="83">
        <v>44771</v>
      </c>
      <c r="C32" s="4" t="s">
        <v>37</v>
      </c>
      <c r="D32" s="4" t="s">
        <v>38</v>
      </c>
      <c r="E32" s="84">
        <v>1225.08</v>
      </c>
      <c r="F32" s="85">
        <v>1351</v>
      </c>
      <c r="G32" s="86"/>
      <c r="H32" s="71"/>
      <c r="I32" s="71"/>
      <c r="J32" s="87"/>
      <c r="K32" s="15"/>
      <c r="L32" s="15"/>
      <c r="M32" s="15"/>
      <c r="N32" s="15"/>
      <c r="O32" s="15" t="s">
        <v>48</v>
      </c>
      <c r="P32" s="15"/>
      <c r="Q32" s="15"/>
      <c r="R32" s="15"/>
    </row>
    <row r="33" spans="2:16" ht="20.100000000000001" customHeight="1">
      <c r="B33" s="83">
        <v>44771</v>
      </c>
      <c r="C33" s="4" t="s">
        <v>39</v>
      </c>
      <c r="D33" s="4" t="s">
        <v>40</v>
      </c>
      <c r="E33" s="84">
        <v>1023.36</v>
      </c>
      <c r="F33" s="85">
        <v>1115.25</v>
      </c>
      <c r="G33" s="86"/>
      <c r="H33" s="71"/>
      <c r="I33" s="71"/>
      <c r="J33" s="87"/>
      <c r="K33" s="15"/>
      <c r="L33" s="15"/>
      <c r="M33" s="15"/>
      <c r="N33" s="15"/>
      <c r="O33" s="15"/>
      <c r="P33" s="15"/>
    </row>
    <row r="34" spans="2:16" ht="20.100000000000001" customHeight="1">
      <c r="B34" s="83">
        <v>44774</v>
      </c>
      <c r="C34" s="4" t="s">
        <v>37</v>
      </c>
      <c r="D34" s="4" t="s">
        <v>40</v>
      </c>
      <c r="E34" s="84">
        <v>1583.91</v>
      </c>
      <c r="F34" s="85">
        <v>1690</v>
      </c>
      <c r="G34" s="86"/>
      <c r="H34" s="71"/>
      <c r="I34" s="71"/>
      <c r="J34" s="87"/>
      <c r="K34" s="15"/>
      <c r="L34" s="15"/>
      <c r="M34" s="15"/>
      <c r="N34" s="15"/>
      <c r="O34" s="15"/>
      <c r="P34" s="2" t="s">
        <v>49</v>
      </c>
    </row>
    <row r="35" spans="2:16" ht="20.100000000000001" customHeight="1">
      <c r="B35" s="83">
        <v>44774</v>
      </c>
      <c r="C35" s="4" t="s">
        <v>39</v>
      </c>
      <c r="D35" s="4" t="s">
        <v>38</v>
      </c>
      <c r="E35" s="84">
        <v>877.02</v>
      </c>
      <c r="F35" s="85">
        <v>1004</v>
      </c>
      <c r="G35" s="86"/>
      <c r="H35" s="71"/>
      <c r="I35" s="71"/>
      <c r="J35" s="87"/>
      <c r="K35" s="15"/>
      <c r="L35" s="15"/>
      <c r="M35" s="15"/>
      <c r="N35" s="15"/>
      <c r="O35" s="2" t="s">
        <v>37</v>
      </c>
      <c r="P35" s="10"/>
    </row>
    <row r="36" spans="2:16" ht="20.100000000000001" customHeight="1">
      <c r="B36" s="83">
        <v>44775</v>
      </c>
      <c r="C36" s="4" t="s">
        <v>37</v>
      </c>
      <c r="D36" s="4" t="s">
        <v>38</v>
      </c>
      <c r="E36" s="84">
        <v>1152.26</v>
      </c>
      <c r="F36" s="85">
        <v>1351.25</v>
      </c>
      <c r="G36" s="86"/>
      <c r="H36" s="71"/>
      <c r="I36" s="71"/>
      <c r="J36" s="87"/>
      <c r="K36" s="15"/>
      <c r="L36" s="15"/>
      <c r="M36" s="15"/>
      <c r="N36" s="15"/>
      <c r="O36" s="2" t="s">
        <v>39</v>
      </c>
      <c r="P36" s="10"/>
    </row>
    <row r="37" spans="2:16" ht="20.100000000000001" customHeight="1">
      <c r="B37" s="83">
        <v>44775</v>
      </c>
      <c r="C37" s="4" t="s">
        <v>39</v>
      </c>
      <c r="D37" s="4" t="s">
        <v>40</v>
      </c>
      <c r="E37" s="84">
        <v>1320.05</v>
      </c>
      <c r="F37" s="85">
        <v>1511</v>
      </c>
      <c r="G37" s="86"/>
      <c r="H37" s="71"/>
      <c r="I37" s="71"/>
      <c r="J37" s="87"/>
      <c r="K37" s="15"/>
      <c r="L37" s="15"/>
      <c r="M37" s="15"/>
      <c r="N37" s="15"/>
      <c r="O37" s="15"/>
      <c r="P37" s="15"/>
    </row>
    <row r="38" spans="2:16" ht="20.100000000000001" customHeight="1">
      <c r="B38" s="83">
        <v>44776</v>
      </c>
      <c r="C38" s="4" t="s">
        <v>37</v>
      </c>
      <c r="D38" s="4" t="s">
        <v>40</v>
      </c>
      <c r="E38" s="84">
        <v>840.49</v>
      </c>
      <c r="F38" s="85">
        <v>913.5</v>
      </c>
      <c r="G38" s="86"/>
      <c r="H38" s="71"/>
      <c r="I38" s="71"/>
      <c r="J38" s="87"/>
      <c r="K38" s="15"/>
      <c r="L38" s="15"/>
      <c r="M38" s="15"/>
      <c r="N38" s="15"/>
      <c r="O38" s="15"/>
      <c r="P38" s="15"/>
    </row>
    <row r="39" spans="2:16" ht="20.100000000000001" customHeight="1">
      <c r="B39" s="83">
        <v>44776</v>
      </c>
      <c r="C39" s="4" t="s">
        <v>39</v>
      </c>
      <c r="D39" s="4" t="s">
        <v>38</v>
      </c>
      <c r="E39" s="84">
        <v>1585.85</v>
      </c>
      <c r="F39" s="85">
        <v>1718.75</v>
      </c>
      <c r="G39" s="86"/>
      <c r="H39" s="71"/>
      <c r="I39" s="71"/>
      <c r="J39" s="87"/>
      <c r="K39" s="15"/>
      <c r="L39" s="15"/>
      <c r="M39" s="15"/>
      <c r="N39" s="15"/>
      <c r="O39" s="15" t="s">
        <v>50</v>
      </c>
      <c r="P39" s="15"/>
    </row>
    <row r="40" spans="2:16" ht="20.100000000000001" customHeight="1">
      <c r="B40" s="83">
        <v>44777</v>
      </c>
      <c r="C40" s="4" t="s">
        <v>37</v>
      </c>
      <c r="D40" s="4" t="s">
        <v>38</v>
      </c>
      <c r="E40" s="84">
        <v>1321.78</v>
      </c>
      <c r="F40" s="85">
        <v>1378.75</v>
      </c>
      <c r="G40" s="86"/>
      <c r="H40" s="71"/>
      <c r="I40" s="71"/>
      <c r="J40" s="87"/>
      <c r="K40" s="15"/>
      <c r="L40" s="15"/>
      <c r="M40" s="15"/>
      <c r="N40" s="15"/>
      <c r="O40" s="15"/>
      <c r="P40" s="15"/>
    </row>
    <row r="41" spans="2:16" ht="20.100000000000001" customHeight="1">
      <c r="B41" s="83">
        <v>44777</v>
      </c>
      <c r="C41" s="4" t="s">
        <v>39</v>
      </c>
      <c r="D41" s="4" t="s">
        <v>40</v>
      </c>
      <c r="E41" s="84">
        <v>979.81</v>
      </c>
      <c r="F41" s="85">
        <v>1146.75</v>
      </c>
      <c r="G41" s="86"/>
      <c r="H41" s="71"/>
      <c r="I41" s="71"/>
      <c r="J41" s="87"/>
      <c r="K41" s="15"/>
      <c r="L41" s="15"/>
      <c r="M41" s="15"/>
      <c r="N41" s="15"/>
      <c r="O41" s="8" t="s">
        <v>36</v>
      </c>
      <c r="P41" s="2" t="s">
        <v>33</v>
      </c>
    </row>
    <row r="42" spans="2:16" ht="20.100000000000001" customHeight="1">
      <c r="B42" s="83">
        <v>44778</v>
      </c>
      <c r="C42" s="4" t="s">
        <v>37</v>
      </c>
      <c r="D42" s="4" t="s">
        <v>40</v>
      </c>
      <c r="E42" s="84">
        <v>1558.16</v>
      </c>
      <c r="F42" s="85">
        <v>1728.25</v>
      </c>
      <c r="G42" s="86"/>
      <c r="H42" s="71"/>
      <c r="I42" s="71"/>
      <c r="J42" s="87"/>
      <c r="K42" s="15"/>
      <c r="L42" s="15"/>
      <c r="M42" s="15"/>
      <c r="N42" s="15"/>
      <c r="O42" s="4">
        <v>1</v>
      </c>
      <c r="P42" s="16"/>
    </row>
    <row r="43" spans="2:16" ht="20.100000000000001" customHeight="1">
      <c r="B43" s="83">
        <v>44778</v>
      </c>
      <c r="C43" s="4" t="s">
        <v>39</v>
      </c>
      <c r="D43" s="4" t="s">
        <v>38</v>
      </c>
      <c r="E43" s="84">
        <v>1373.59</v>
      </c>
      <c r="F43" s="85">
        <v>1425.5</v>
      </c>
      <c r="G43" s="86"/>
      <c r="H43" s="71"/>
      <c r="I43" s="71"/>
      <c r="J43" s="87"/>
      <c r="K43" s="15"/>
      <c r="L43" s="15"/>
      <c r="M43" s="15"/>
      <c r="N43" s="15"/>
      <c r="O43" s="4">
        <v>2</v>
      </c>
      <c r="P43" s="16"/>
    </row>
    <row r="44" spans="2:16" ht="20.100000000000001" customHeight="1">
      <c r="B44" s="83">
        <v>44781</v>
      </c>
      <c r="C44" s="4" t="s">
        <v>37</v>
      </c>
      <c r="D44" s="4" t="s">
        <v>38</v>
      </c>
      <c r="E44" s="84">
        <v>1473.66</v>
      </c>
      <c r="F44" s="85">
        <v>1631.75</v>
      </c>
      <c r="G44" s="86"/>
      <c r="H44" s="71"/>
      <c r="I44" s="71"/>
      <c r="J44" s="87"/>
      <c r="K44" s="15"/>
      <c r="L44" s="15"/>
      <c r="M44" s="15"/>
      <c r="N44" s="15"/>
      <c r="O44" s="4">
        <v>3</v>
      </c>
      <c r="P44" s="16"/>
    </row>
    <row r="45" spans="2:16" ht="20.100000000000001" customHeight="1">
      <c r="B45" s="83">
        <v>44781</v>
      </c>
      <c r="C45" s="4" t="s">
        <v>39</v>
      </c>
      <c r="D45" s="4" t="s">
        <v>40</v>
      </c>
      <c r="E45" s="84">
        <v>1601.15</v>
      </c>
      <c r="F45" s="85">
        <v>1689.25</v>
      </c>
      <c r="G45" s="86"/>
      <c r="H45" s="71"/>
      <c r="I45" s="71"/>
      <c r="J45" s="87"/>
      <c r="K45" s="15"/>
      <c r="L45" s="15"/>
      <c r="M45" s="15"/>
      <c r="N45" s="15"/>
      <c r="O45" s="4">
        <v>4</v>
      </c>
      <c r="P45" s="16"/>
    </row>
    <row r="46" spans="2:16" ht="20.100000000000001" customHeight="1">
      <c r="B46" s="83">
        <v>44782</v>
      </c>
      <c r="C46" s="4" t="s">
        <v>37</v>
      </c>
      <c r="D46" s="4" t="s">
        <v>38</v>
      </c>
      <c r="E46" s="84">
        <v>1587.98</v>
      </c>
      <c r="F46" s="85">
        <v>1686</v>
      </c>
      <c r="G46" s="86"/>
      <c r="H46" s="71"/>
      <c r="I46" s="71"/>
      <c r="J46" s="87"/>
      <c r="K46" s="15"/>
      <c r="L46" s="15"/>
      <c r="M46" s="15"/>
      <c r="N46" s="15"/>
      <c r="O46" s="4">
        <v>5</v>
      </c>
      <c r="P46" s="16"/>
    </row>
    <row r="47" spans="2:16" ht="20.100000000000001" customHeight="1">
      <c r="B47" s="83">
        <v>44782</v>
      </c>
      <c r="C47" s="4" t="s">
        <v>39</v>
      </c>
      <c r="D47" s="4" t="s">
        <v>40</v>
      </c>
      <c r="E47" s="84">
        <v>923.97</v>
      </c>
      <c r="F47" s="85">
        <v>1032</v>
      </c>
      <c r="G47" s="86"/>
      <c r="H47" s="71"/>
      <c r="I47" s="71"/>
      <c r="J47" s="87"/>
      <c r="K47" s="15"/>
      <c r="L47" s="15"/>
      <c r="M47" s="15"/>
      <c r="N47" s="15"/>
      <c r="O47" s="15"/>
      <c r="P47" s="15"/>
    </row>
    <row r="48" spans="2:16" ht="20.100000000000001" customHeight="1">
      <c r="B48" s="83">
        <v>44783</v>
      </c>
      <c r="C48" s="4" t="s">
        <v>37</v>
      </c>
      <c r="D48" s="4" t="s">
        <v>38</v>
      </c>
      <c r="E48" s="84">
        <v>733.12</v>
      </c>
      <c r="F48" s="85">
        <v>845</v>
      </c>
      <c r="G48" s="86"/>
      <c r="H48" s="71"/>
      <c r="I48" s="71"/>
      <c r="J48" s="87"/>
      <c r="K48" s="15"/>
      <c r="L48" s="15"/>
      <c r="M48" s="15"/>
      <c r="N48" s="15"/>
      <c r="O48" s="15"/>
      <c r="P48" s="15"/>
    </row>
    <row r="49" spans="2:10" ht="20.100000000000001" customHeight="1">
      <c r="B49" s="83">
        <v>44783</v>
      </c>
      <c r="C49" s="4" t="s">
        <v>39</v>
      </c>
      <c r="D49" s="4" t="s">
        <v>40</v>
      </c>
      <c r="E49" s="84">
        <v>1468.44</v>
      </c>
      <c r="F49" s="85">
        <v>1606.5</v>
      </c>
      <c r="G49" s="86"/>
      <c r="H49" s="71"/>
      <c r="I49" s="71"/>
      <c r="J49" s="87"/>
    </row>
    <row r="50" spans="2:10" ht="20.100000000000001" customHeight="1">
      <c r="B50" s="83">
        <v>44784</v>
      </c>
      <c r="C50" s="4" t="s">
        <v>37</v>
      </c>
      <c r="D50" s="4" t="s">
        <v>40</v>
      </c>
      <c r="E50" s="84">
        <v>1183.26</v>
      </c>
      <c r="F50" s="85">
        <v>1270.25</v>
      </c>
      <c r="G50" s="86"/>
      <c r="H50" s="71"/>
      <c r="I50" s="71"/>
      <c r="J50" s="87"/>
    </row>
    <row r="51" spans="2:10" ht="20.100000000000001" customHeight="1">
      <c r="B51" s="83">
        <v>44784</v>
      </c>
      <c r="C51" s="4" t="s">
        <v>39</v>
      </c>
      <c r="D51" s="4" t="s">
        <v>38</v>
      </c>
      <c r="E51" s="84">
        <v>832.12</v>
      </c>
      <c r="F51" s="85">
        <v>1011</v>
      </c>
      <c r="G51" s="86"/>
      <c r="H51" s="71"/>
      <c r="I51" s="71"/>
      <c r="J51" s="87"/>
    </row>
    <row r="52" spans="2:10" ht="20.100000000000001" customHeight="1">
      <c r="B52" s="83">
        <v>44785</v>
      </c>
      <c r="C52" s="4" t="s">
        <v>37</v>
      </c>
      <c r="D52" s="4" t="s">
        <v>38</v>
      </c>
      <c r="E52" s="84">
        <v>1041.97</v>
      </c>
      <c r="F52" s="85">
        <v>1098</v>
      </c>
      <c r="G52" s="86"/>
      <c r="H52" s="71"/>
      <c r="I52" s="71"/>
      <c r="J52" s="87"/>
    </row>
    <row r="53" spans="2:10" ht="20.100000000000001" customHeight="1">
      <c r="B53" s="83">
        <v>44785</v>
      </c>
      <c r="C53" s="4" t="s">
        <v>39</v>
      </c>
      <c r="D53" s="4" t="s">
        <v>40</v>
      </c>
      <c r="E53" s="84">
        <v>946.94</v>
      </c>
      <c r="F53" s="85">
        <v>1052</v>
      </c>
      <c r="G53" s="86"/>
      <c r="H53" s="71"/>
      <c r="I53" s="71"/>
      <c r="J53" s="87"/>
    </row>
    <row r="54" spans="2:10" ht="20.100000000000001" customHeight="1">
      <c r="B54" s="83">
        <v>44788</v>
      </c>
      <c r="C54" s="4" t="s">
        <v>37</v>
      </c>
      <c r="D54" s="4" t="s">
        <v>40</v>
      </c>
      <c r="E54" s="84">
        <v>1436.63</v>
      </c>
      <c r="F54" s="85">
        <v>1577.75</v>
      </c>
      <c r="G54" s="86"/>
      <c r="H54" s="71"/>
      <c r="I54" s="71"/>
      <c r="J54" s="87"/>
    </row>
    <row r="55" spans="2:10" ht="20.100000000000001" customHeight="1">
      <c r="B55" s="83">
        <v>44788</v>
      </c>
      <c r="C55" s="4" t="s">
        <v>39</v>
      </c>
      <c r="D55" s="4" t="s">
        <v>38</v>
      </c>
      <c r="E55" s="84">
        <v>1016.06</v>
      </c>
      <c r="F55" s="85">
        <v>1196</v>
      </c>
      <c r="G55" s="86"/>
      <c r="H55" s="71"/>
      <c r="I55" s="71"/>
      <c r="J55" s="87"/>
    </row>
    <row r="56" spans="2:10" ht="20.100000000000001" customHeight="1">
      <c r="B56" s="83">
        <v>44789</v>
      </c>
      <c r="C56" s="4" t="s">
        <v>37</v>
      </c>
      <c r="D56" s="4" t="s">
        <v>38</v>
      </c>
      <c r="E56" s="84">
        <v>981.45</v>
      </c>
      <c r="F56" s="85">
        <v>1159.5</v>
      </c>
      <c r="G56" s="86"/>
      <c r="H56" s="71"/>
      <c r="I56" s="71"/>
      <c r="J56" s="87"/>
    </row>
    <row r="57" spans="2:10" ht="20.100000000000001" customHeight="1">
      <c r="B57" s="83">
        <v>44789</v>
      </c>
      <c r="C57" s="4" t="s">
        <v>39</v>
      </c>
      <c r="D57" s="4" t="s">
        <v>40</v>
      </c>
      <c r="E57" s="84">
        <v>1518.87</v>
      </c>
      <c r="F57" s="85">
        <v>1695.75</v>
      </c>
      <c r="G57" s="86"/>
      <c r="H57" s="71"/>
      <c r="I57" s="71"/>
      <c r="J57" s="87"/>
    </row>
    <row r="58" spans="2:10" ht="20.100000000000001" customHeight="1">
      <c r="B58" s="83">
        <v>44790</v>
      </c>
      <c r="C58" s="4" t="s">
        <v>37</v>
      </c>
      <c r="D58" s="4" t="s">
        <v>38</v>
      </c>
      <c r="E58" s="84">
        <v>1110.76</v>
      </c>
      <c r="F58" s="85">
        <v>1263.75</v>
      </c>
      <c r="G58" s="86"/>
      <c r="H58" s="71"/>
      <c r="I58" s="71"/>
      <c r="J58" s="87"/>
    </row>
    <row r="59" spans="2:10" ht="20.100000000000001" customHeight="1">
      <c r="B59" s="83">
        <v>44790</v>
      </c>
      <c r="C59" s="4" t="s">
        <v>39</v>
      </c>
      <c r="D59" s="4" t="s">
        <v>40</v>
      </c>
      <c r="E59" s="84">
        <v>816.07</v>
      </c>
      <c r="F59" s="85">
        <v>937</v>
      </c>
      <c r="G59" s="86"/>
      <c r="H59" s="71"/>
      <c r="I59" s="71"/>
      <c r="J59" s="87"/>
    </row>
    <row r="60" spans="2:10" ht="20.100000000000001" customHeight="1">
      <c r="B60" s="83">
        <v>44791</v>
      </c>
      <c r="C60" s="4" t="s">
        <v>37</v>
      </c>
      <c r="D60" s="4" t="s">
        <v>38</v>
      </c>
      <c r="E60" s="84">
        <v>1445.4</v>
      </c>
      <c r="F60" s="85">
        <v>1567.5</v>
      </c>
      <c r="G60" s="86"/>
      <c r="H60" s="71"/>
      <c r="I60" s="71"/>
      <c r="J60" s="87"/>
    </row>
    <row r="61" spans="2:10" ht="20.100000000000001" customHeight="1">
      <c r="B61" s="83">
        <v>44791</v>
      </c>
      <c r="C61" s="4" t="s">
        <v>39</v>
      </c>
      <c r="D61" s="4" t="s">
        <v>40</v>
      </c>
      <c r="E61" s="84">
        <v>1479.96</v>
      </c>
      <c r="F61" s="85">
        <v>1644</v>
      </c>
      <c r="G61" s="86"/>
      <c r="H61" s="71"/>
      <c r="I61" s="71"/>
      <c r="J61" s="87"/>
    </row>
    <row r="62" spans="2:10" ht="20.100000000000001" customHeight="1">
      <c r="B62" s="83">
        <v>44792</v>
      </c>
      <c r="C62" s="4" t="s">
        <v>37</v>
      </c>
      <c r="D62" s="4" t="s">
        <v>40</v>
      </c>
      <c r="E62" s="84">
        <v>1563.29</v>
      </c>
      <c r="F62" s="85">
        <v>1749.25</v>
      </c>
      <c r="G62" s="86"/>
      <c r="H62" s="71"/>
      <c r="I62" s="71"/>
      <c r="J62" s="87"/>
    </row>
    <row r="63" spans="2:10" ht="20.100000000000001" customHeight="1">
      <c r="B63" s="83">
        <v>44792</v>
      </c>
      <c r="C63" s="4" t="s">
        <v>39</v>
      </c>
      <c r="D63" s="4" t="s">
        <v>38</v>
      </c>
      <c r="E63" s="84">
        <v>967.13</v>
      </c>
      <c r="F63" s="85">
        <v>1095.25</v>
      </c>
      <c r="G63" s="86"/>
      <c r="H63" s="71"/>
      <c r="I63" s="71"/>
      <c r="J63" s="87"/>
    </row>
    <row r="64" spans="2:10" ht="20.100000000000001" customHeight="1">
      <c r="B64" s="83">
        <v>44795</v>
      </c>
      <c r="C64" s="4" t="s">
        <v>37</v>
      </c>
      <c r="D64" s="4" t="s">
        <v>38</v>
      </c>
      <c r="E64" s="84">
        <v>1527.43</v>
      </c>
      <c r="F64" s="85">
        <v>1601.5</v>
      </c>
      <c r="G64" s="86"/>
      <c r="H64" s="71"/>
      <c r="I64" s="71"/>
      <c r="J64" s="87"/>
    </row>
    <row r="65" spans="2:10" ht="20.100000000000001" customHeight="1">
      <c r="B65" s="83">
        <v>44795</v>
      </c>
      <c r="C65" s="4" t="s">
        <v>39</v>
      </c>
      <c r="D65" s="4" t="s">
        <v>40</v>
      </c>
      <c r="E65" s="84">
        <v>1202.05</v>
      </c>
      <c r="F65" s="85">
        <v>1270</v>
      </c>
      <c r="G65" s="86"/>
      <c r="H65" s="71"/>
      <c r="I65" s="71"/>
      <c r="J65" s="87"/>
    </row>
    <row r="66" spans="2:10" ht="20.100000000000001" customHeight="1">
      <c r="B66" s="83">
        <v>44796</v>
      </c>
      <c r="C66" s="4" t="s">
        <v>37</v>
      </c>
      <c r="D66" s="4" t="s">
        <v>38</v>
      </c>
      <c r="E66" s="84">
        <v>1364.83</v>
      </c>
      <c r="F66" s="85">
        <v>1525.75</v>
      </c>
      <c r="G66" s="86"/>
      <c r="H66" s="71"/>
      <c r="I66" s="71"/>
      <c r="J66" s="87"/>
    </row>
    <row r="67" spans="2:10" ht="20.100000000000001" customHeight="1">
      <c r="B67" s="83">
        <v>44796</v>
      </c>
      <c r="C67" s="4" t="s">
        <v>39</v>
      </c>
      <c r="D67" s="4" t="s">
        <v>40</v>
      </c>
      <c r="E67" s="84">
        <v>1447.38</v>
      </c>
      <c r="F67" s="85">
        <v>1505.5</v>
      </c>
      <c r="G67" s="86"/>
      <c r="H67" s="71"/>
      <c r="I67" s="71"/>
      <c r="J67" s="87"/>
    </row>
    <row r="68" spans="2:10" ht="20.100000000000001" customHeight="1">
      <c r="B68" s="83">
        <v>44797</v>
      </c>
      <c r="C68" s="4" t="s">
        <v>37</v>
      </c>
      <c r="D68" s="4" t="s">
        <v>38</v>
      </c>
      <c r="E68" s="84">
        <v>808.34</v>
      </c>
      <c r="F68" s="85">
        <v>920.25</v>
      </c>
      <c r="G68" s="86"/>
      <c r="H68" s="71"/>
      <c r="I68" s="71"/>
      <c r="J68" s="87"/>
    </row>
    <row r="69" spans="2:10" ht="20.100000000000001" customHeight="1">
      <c r="B69" s="83">
        <v>44797</v>
      </c>
      <c r="C69" s="4" t="s">
        <v>39</v>
      </c>
      <c r="D69" s="4" t="s">
        <v>40</v>
      </c>
      <c r="E69" s="84">
        <v>1008.99</v>
      </c>
      <c r="F69" s="85">
        <v>1104</v>
      </c>
      <c r="G69" s="86"/>
      <c r="H69" s="71"/>
      <c r="I69" s="71"/>
      <c r="J69" s="87"/>
    </row>
    <row r="70" spans="2:10" ht="20.100000000000001" customHeight="1">
      <c r="B70" s="83">
        <v>44798</v>
      </c>
      <c r="C70" s="4" t="s">
        <v>37</v>
      </c>
      <c r="D70" s="4" t="s">
        <v>40</v>
      </c>
      <c r="E70" s="84">
        <v>1128.8599999999999</v>
      </c>
      <c r="F70" s="85">
        <v>1198.75</v>
      </c>
      <c r="G70" s="86"/>
      <c r="H70" s="71"/>
      <c r="I70" s="71"/>
      <c r="J70" s="87"/>
    </row>
    <row r="71" spans="2:10" ht="20.100000000000001" customHeight="1">
      <c r="B71" s="83">
        <v>44798</v>
      </c>
      <c r="C71" s="4" t="s">
        <v>39</v>
      </c>
      <c r="D71" s="4" t="s">
        <v>38</v>
      </c>
      <c r="E71" s="84">
        <v>783.22</v>
      </c>
      <c r="F71" s="85">
        <v>968.25</v>
      </c>
      <c r="G71" s="86"/>
      <c r="H71" s="71"/>
      <c r="I71" s="71"/>
      <c r="J71" s="87"/>
    </row>
    <row r="72" spans="2:10" ht="20.100000000000001" customHeight="1">
      <c r="B72" s="83">
        <v>44799</v>
      </c>
      <c r="C72" s="4" t="s">
        <v>37</v>
      </c>
      <c r="D72" s="4" t="s">
        <v>38</v>
      </c>
      <c r="E72" s="84">
        <v>786.66</v>
      </c>
      <c r="F72" s="85">
        <v>907.75</v>
      </c>
      <c r="G72" s="86"/>
      <c r="H72" s="71"/>
      <c r="I72" s="71"/>
      <c r="J72" s="87"/>
    </row>
    <row r="73" spans="2:10" ht="20.100000000000001" customHeight="1">
      <c r="B73" s="83">
        <v>44799</v>
      </c>
      <c r="C73" s="4" t="s">
        <v>39</v>
      </c>
      <c r="D73" s="4" t="s">
        <v>40</v>
      </c>
      <c r="E73" s="84">
        <v>857.14</v>
      </c>
      <c r="F73" s="85">
        <v>939.25</v>
      </c>
      <c r="G73" s="86"/>
      <c r="H73" s="71"/>
      <c r="I73" s="71"/>
      <c r="J73" s="87"/>
    </row>
    <row r="74" spans="2:10" ht="20.100000000000001" customHeight="1">
      <c r="B74" s="83">
        <v>44802</v>
      </c>
      <c r="C74" s="4" t="s">
        <v>37</v>
      </c>
      <c r="D74" s="4" t="s">
        <v>40</v>
      </c>
      <c r="E74" s="84">
        <v>903.25</v>
      </c>
      <c r="F74" s="85">
        <v>1015.25</v>
      </c>
      <c r="G74" s="86"/>
      <c r="H74" s="71"/>
      <c r="I74" s="71"/>
      <c r="J74" s="87"/>
    </row>
    <row r="75" spans="2:10" ht="20.100000000000001" customHeight="1">
      <c r="B75" s="83">
        <v>44802</v>
      </c>
      <c r="C75" s="4" t="s">
        <v>39</v>
      </c>
      <c r="D75" s="4" t="s">
        <v>38</v>
      </c>
      <c r="E75" s="84">
        <v>1058</v>
      </c>
      <c r="F75" s="85">
        <v>1140</v>
      </c>
      <c r="G75" s="86"/>
      <c r="H75" s="71"/>
      <c r="I75" s="71"/>
      <c r="J75" s="87"/>
    </row>
    <row r="76" spans="2:10" ht="20.100000000000001" customHeight="1">
      <c r="B76" s="83">
        <v>44803</v>
      </c>
      <c r="C76" s="4" t="s">
        <v>37</v>
      </c>
      <c r="D76" s="4" t="s">
        <v>38</v>
      </c>
      <c r="E76" s="84">
        <v>1392.5</v>
      </c>
      <c r="F76" s="85">
        <v>1511.5</v>
      </c>
      <c r="G76" s="86"/>
      <c r="H76" s="71"/>
      <c r="I76" s="71"/>
      <c r="J76" s="87"/>
    </row>
    <row r="77" spans="2:10" ht="20.100000000000001" customHeight="1">
      <c r="B77" s="83">
        <v>44803</v>
      </c>
      <c r="C77" s="4" t="s">
        <v>39</v>
      </c>
      <c r="D77" s="4" t="s">
        <v>40</v>
      </c>
      <c r="E77" s="84">
        <v>1082.76</v>
      </c>
      <c r="F77" s="85">
        <v>1269.75</v>
      </c>
      <c r="G77" s="86"/>
      <c r="H77" s="71"/>
      <c r="I77" s="71"/>
      <c r="J77" s="87"/>
    </row>
    <row r="78" spans="2:10" ht="20.100000000000001" customHeight="1">
      <c r="B78" s="83">
        <v>44804</v>
      </c>
      <c r="C78" s="4" t="s">
        <v>37</v>
      </c>
      <c r="D78" s="4" t="s">
        <v>40</v>
      </c>
      <c r="E78" s="84">
        <v>903.05</v>
      </c>
      <c r="F78" s="85">
        <v>964</v>
      </c>
      <c r="G78" s="86"/>
      <c r="H78" s="71"/>
      <c r="I78" s="71"/>
      <c r="J78" s="87"/>
    </row>
    <row r="79" spans="2:10" ht="20.100000000000001" customHeight="1">
      <c r="B79" s="83">
        <v>44804</v>
      </c>
      <c r="C79" s="4" t="s">
        <v>39</v>
      </c>
      <c r="D79" s="4" t="s">
        <v>38</v>
      </c>
      <c r="E79" s="84">
        <v>850.34</v>
      </c>
      <c r="F79" s="85">
        <v>1046.25</v>
      </c>
      <c r="G79" s="86"/>
      <c r="H79" s="71"/>
      <c r="I79" s="71"/>
      <c r="J79" s="87"/>
    </row>
    <row r="80" spans="2:10" ht="20.100000000000001" customHeight="1">
      <c r="B80" s="83">
        <v>44805</v>
      </c>
      <c r="C80" s="4" t="s">
        <v>37</v>
      </c>
      <c r="D80" s="4" t="s">
        <v>38</v>
      </c>
      <c r="E80" s="84">
        <v>1218.6600000000001</v>
      </c>
      <c r="F80" s="85">
        <v>1332.75</v>
      </c>
      <c r="G80" s="86"/>
      <c r="H80" s="71"/>
      <c r="I80" s="71"/>
      <c r="J80" s="87"/>
    </row>
    <row r="81" spans="2:10" ht="20.100000000000001" customHeight="1">
      <c r="B81" s="83">
        <v>44805</v>
      </c>
      <c r="C81" s="4" t="s">
        <v>39</v>
      </c>
      <c r="D81" s="4" t="s">
        <v>40</v>
      </c>
      <c r="E81" s="84">
        <v>1364.2</v>
      </c>
      <c r="F81" s="85">
        <v>1470.25</v>
      </c>
      <c r="G81" s="86"/>
      <c r="H81" s="71"/>
      <c r="I81" s="71"/>
      <c r="J81" s="87"/>
    </row>
    <row r="82" spans="2:10" ht="20.100000000000001" customHeight="1">
      <c r="B82" s="83">
        <v>44806</v>
      </c>
      <c r="C82" s="4" t="s">
        <v>37</v>
      </c>
      <c r="D82" s="4" t="s">
        <v>38</v>
      </c>
      <c r="E82" s="84">
        <v>947.87</v>
      </c>
      <c r="F82" s="85">
        <v>1034.75</v>
      </c>
      <c r="G82" s="86"/>
      <c r="H82" s="71"/>
      <c r="I82" s="71"/>
      <c r="J82" s="87"/>
    </row>
    <row r="83" spans="2:10" ht="20.100000000000001" customHeight="1">
      <c r="B83" s="83">
        <v>44806</v>
      </c>
      <c r="C83" s="4" t="s">
        <v>39</v>
      </c>
      <c r="D83" s="4" t="s">
        <v>40</v>
      </c>
      <c r="E83" s="84">
        <v>1281.05</v>
      </c>
      <c r="F83" s="85">
        <v>1462</v>
      </c>
      <c r="G83" s="86"/>
      <c r="H83" s="71"/>
      <c r="I83" s="71"/>
      <c r="J83" s="87"/>
    </row>
    <row r="84" spans="2:10" ht="20.100000000000001" customHeight="1">
      <c r="B84" s="83">
        <v>44809</v>
      </c>
      <c r="C84" s="4" t="s">
        <v>37</v>
      </c>
      <c r="D84" s="4" t="s">
        <v>38</v>
      </c>
      <c r="E84" s="84">
        <v>1186.06</v>
      </c>
      <c r="F84" s="85">
        <v>1383</v>
      </c>
      <c r="G84" s="86"/>
      <c r="H84" s="71"/>
      <c r="I84" s="71"/>
      <c r="J84" s="87"/>
    </row>
    <row r="85" spans="2:10" ht="20.100000000000001" customHeight="1">
      <c r="B85" s="83">
        <v>44809</v>
      </c>
      <c r="C85" s="4" t="s">
        <v>39</v>
      </c>
      <c r="D85" s="4" t="s">
        <v>40</v>
      </c>
      <c r="E85" s="84">
        <v>781.2</v>
      </c>
      <c r="F85" s="85">
        <v>953.25</v>
      </c>
      <c r="G85" s="86"/>
      <c r="H85" s="71"/>
      <c r="I85" s="71"/>
      <c r="J85" s="87"/>
    </row>
    <row r="86" spans="2:10" ht="20.100000000000001" customHeight="1">
      <c r="B86" s="83">
        <v>44810</v>
      </c>
      <c r="C86" s="4" t="s">
        <v>37</v>
      </c>
      <c r="D86" s="4" t="s">
        <v>40</v>
      </c>
      <c r="E86" s="84">
        <v>1357.48</v>
      </c>
      <c r="F86" s="85">
        <v>1516.5</v>
      </c>
      <c r="G86" s="86"/>
      <c r="H86" s="71"/>
      <c r="I86" s="71"/>
      <c r="J86" s="87"/>
    </row>
    <row r="87" spans="2:10" ht="20.100000000000001" customHeight="1">
      <c r="B87" s="83">
        <v>44810</v>
      </c>
      <c r="C87" s="4" t="s">
        <v>39</v>
      </c>
      <c r="D87" s="4" t="s">
        <v>38</v>
      </c>
      <c r="E87" s="84">
        <v>1060.3699999999999</v>
      </c>
      <c r="F87" s="85">
        <v>1143.25</v>
      </c>
      <c r="G87" s="86"/>
      <c r="H87" s="71"/>
      <c r="I87" s="71"/>
      <c r="J87" s="87"/>
    </row>
    <row r="88" spans="2:10" ht="20.100000000000001" customHeight="1">
      <c r="B88" s="83">
        <v>44811</v>
      </c>
      <c r="C88" s="4" t="s">
        <v>37</v>
      </c>
      <c r="D88" s="4" t="s">
        <v>38</v>
      </c>
      <c r="E88" s="84">
        <v>1168.92</v>
      </c>
      <c r="F88" s="85">
        <v>1244</v>
      </c>
      <c r="G88" s="86"/>
      <c r="H88" s="71"/>
      <c r="I88" s="71"/>
      <c r="J88" s="87"/>
    </row>
    <row r="89" spans="2:10" ht="20.100000000000001" customHeight="1">
      <c r="B89" s="83">
        <v>44811</v>
      </c>
      <c r="C89" s="4" t="s">
        <v>39</v>
      </c>
      <c r="D89" s="4" t="s">
        <v>40</v>
      </c>
      <c r="E89" s="84">
        <v>958.93</v>
      </c>
      <c r="F89" s="85">
        <v>1143</v>
      </c>
      <c r="G89" s="86"/>
      <c r="H89" s="71"/>
      <c r="I89" s="71"/>
      <c r="J89" s="87"/>
    </row>
    <row r="90" spans="2:10" ht="20.100000000000001" customHeight="1">
      <c r="B90" s="15"/>
      <c r="C90" s="15"/>
      <c r="D90" s="93"/>
      <c r="E90" s="15"/>
      <c r="F90" s="15"/>
      <c r="G90" s="15"/>
      <c r="H90" s="15"/>
      <c r="I90" s="15"/>
      <c r="J90" s="15"/>
    </row>
    <row r="91" spans="2:10" ht="20.100000000000001" customHeight="1">
      <c r="B91" s="15"/>
      <c r="C91" s="15"/>
      <c r="D91" s="93"/>
      <c r="E91" s="15"/>
      <c r="F91" s="15"/>
      <c r="G91" s="15"/>
      <c r="H91" s="15"/>
      <c r="I91" s="15"/>
      <c r="J91" s="15"/>
    </row>
    <row r="92" spans="2:10" ht="20.100000000000001" customHeight="1">
      <c r="B92" s="15"/>
      <c r="C92" s="15"/>
      <c r="D92" s="93"/>
      <c r="E92" s="15"/>
      <c r="F92" s="15"/>
      <c r="G92" s="15"/>
      <c r="H92" s="15"/>
      <c r="I92" s="15"/>
      <c r="J92" s="15"/>
    </row>
    <row r="93" spans="2:10" ht="20.100000000000001" customHeight="1">
      <c r="B93" s="15"/>
      <c r="C93" s="15"/>
      <c r="D93" s="93"/>
      <c r="E93" s="15"/>
      <c r="F93" s="15"/>
      <c r="G93" s="15"/>
      <c r="H93" s="15"/>
      <c r="I93" s="15"/>
      <c r="J93" s="15"/>
    </row>
    <row r="94" spans="2:10" ht="20.100000000000001" customHeight="1">
      <c r="B94" s="15"/>
      <c r="C94" s="15"/>
      <c r="D94" s="93"/>
      <c r="E94" s="15"/>
      <c r="F94" s="15"/>
      <c r="G94" s="15"/>
      <c r="H94" s="15"/>
      <c r="I94" s="15"/>
      <c r="J94" s="15"/>
    </row>
    <row r="95" spans="2:10" ht="20.100000000000001" customHeight="1">
      <c r="B95" s="15"/>
      <c r="C95" s="15"/>
      <c r="D95" s="93"/>
      <c r="E95" s="15"/>
      <c r="F95" s="15"/>
      <c r="G95" s="15"/>
      <c r="H95" s="15"/>
      <c r="I95" s="15"/>
      <c r="J95" s="15"/>
    </row>
    <row r="96" spans="2:10" ht="20.100000000000001" customHeight="1">
      <c r="B96" s="15"/>
      <c r="C96" s="15"/>
      <c r="D96" s="93"/>
      <c r="E96" s="15"/>
      <c r="F96" s="15"/>
      <c r="G96" s="15"/>
      <c r="H96" s="15"/>
      <c r="I96" s="15"/>
      <c r="J96" s="15"/>
    </row>
    <row r="97" spans="4:4" ht="20.100000000000001" customHeight="1">
      <c r="D97" s="93"/>
    </row>
    <row r="98" spans="4:4" ht="20.100000000000001" customHeight="1">
      <c r="D98" s="93"/>
    </row>
    <row r="99" spans="4:4" ht="20.100000000000001" customHeight="1">
      <c r="D99" s="93"/>
    </row>
    <row r="100" spans="4:4" ht="20.100000000000001" customHeight="1">
      <c r="D100" s="93"/>
    </row>
    <row r="101" spans="4:4" ht="20.100000000000001" customHeight="1">
      <c r="D101" s="93"/>
    </row>
    <row r="102" spans="4:4" ht="20.100000000000001" customHeight="1">
      <c r="D102" s="93"/>
    </row>
  </sheetData>
  <mergeCells count="2">
    <mergeCell ref="L16:M16"/>
    <mergeCell ref="L9:M9"/>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DD93C-CF6D-4D6A-8523-2814A6B38179}">
  <dimension ref="A1:I15"/>
  <sheetViews>
    <sheetView workbookViewId="0">
      <selection activeCell="H2" sqref="H2"/>
    </sheetView>
  </sheetViews>
  <sheetFormatPr defaultRowHeight="15"/>
  <cols>
    <col min="1" max="1" width="15.5703125" customWidth="1"/>
    <col min="2" max="2" width="15.5703125" bestFit="1" customWidth="1"/>
    <col min="3" max="3" width="10.5703125" bestFit="1" customWidth="1"/>
    <col min="4" max="4" width="14.5703125" bestFit="1" customWidth="1"/>
    <col min="7" max="9" width="13" customWidth="1"/>
  </cols>
  <sheetData>
    <row r="1" spans="1:9" ht="21" customHeight="1">
      <c r="A1" s="24" t="s">
        <v>51</v>
      </c>
      <c r="B1" s="25" t="s">
        <v>52</v>
      </c>
      <c r="C1" s="26" t="s">
        <v>53</v>
      </c>
      <c r="D1" s="27" t="s">
        <v>54</v>
      </c>
      <c r="G1" s="24" t="s">
        <v>52</v>
      </c>
      <c r="H1" s="24" t="s">
        <v>53</v>
      </c>
      <c r="I1" s="24" t="s">
        <v>55</v>
      </c>
    </row>
    <row r="2" spans="1:9" ht="21" customHeight="1">
      <c r="A2" s="32" t="s">
        <v>56</v>
      </c>
      <c r="B2" s="32" t="s">
        <v>57</v>
      </c>
      <c r="C2" s="33">
        <v>64400</v>
      </c>
      <c r="D2" s="34">
        <v>0.93500000000000005</v>
      </c>
      <c r="G2" s="32" t="s">
        <v>58</v>
      </c>
      <c r="H2" s="30"/>
      <c r="I2" s="31"/>
    </row>
    <row r="3" spans="1:9" ht="21" customHeight="1">
      <c r="A3" s="35" t="s">
        <v>56</v>
      </c>
      <c r="B3" s="35" t="s">
        <v>59</v>
      </c>
      <c r="C3" s="36">
        <v>36400</v>
      </c>
      <c r="D3" s="37">
        <v>0.64999999999999991</v>
      </c>
      <c r="G3" s="32" t="s">
        <v>60</v>
      </c>
      <c r="H3" s="30"/>
      <c r="I3" s="31"/>
    </row>
    <row r="4" spans="1:9" ht="21" customHeight="1">
      <c r="A4" s="32" t="s">
        <v>56</v>
      </c>
      <c r="B4" s="32" t="s">
        <v>61</v>
      </c>
      <c r="C4" s="33">
        <v>36700</v>
      </c>
      <c r="D4" s="34">
        <v>0.9</v>
      </c>
      <c r="G4" s="32" t="s">
        <v>62</v>
      </c>
      <c r="H4" s="30"/>
      <c r="I4" s="31"/>
    </row>
    <row r="5" spans="1:9" ht="21" customHeight="1">
      <c r="A5" s="35" t="s">
        <v>56</v>
      </c>
      <c r="B5" s="35" t="s">
        <v>58</v>
      </c>
      <c r="C5" s="36">
        <v>35000</v>
      </c>
      <c r="D5" s="37">
        <v>1</v>
      </c>
      <c r="H5" s="28"/>
      <c r="I5" s="29"/>
    </row>
    <row r="6" spans="1:9" ht="21" customHeight="1">
      <c r="A6" s="32" t="s">
        <v>63</v>
      </c>
      <c r="B6" s="32" t="s">
        <v>64</v>
      </c>
      <c r="C6" s="33">
        <v>13000</v>
      </c>
      <c r="D6" s="34">
        <v>0.54</v>
      </c>
    </row>
    <row r="7" spans="1:9" ht="21" customHeight="1">
      <c r="A7" s="35" t="s">
        <v>63</v>
      </c>
      <c r="B7" s="35" t="s">
        <v>65</v>
      </c>
      <c r="C7" s="36">
        <v>8500</v>
      </c>
      <c r="D7" s="37">
        <v>0.46</v>
      </c>
    </row>
    <row r="8" spans="1:9" ht="21" customHeight="1">
      <c r="A8" s="32" t="s">
        <v>66</v>
      </c>
      <c r="B8" s="32" t="s">
        <v>67</v>
      </c>
      <c r="C8" s="33">
        <v>10200</v>
      </c>
      <c r="D8" s="34">
        <v>0.3</v>
      </c>
    </row>
    <row r="9" spans="1:9" ht="21" customHeight="1">
      <c r="A9" s="35" t="s">
        <v>66</v>
      </c>
      <c r="B9" s="35" t="s">
        <v>68</v>
      </c>
      <c r="C9" s="36">
        <v>23600</v>
      </c>
      <c r="D9" s="37">
        <v>0.57499999999999996</v>
      </c>
    </row>
    <row r="10" spans="1:9" ht="21" customHeight="1">
      <c r="A10" s="32" t="s">
        <v>66</v>
      </c>
      <c r="B10" s="32" t="s">
        <v>60</v>
      </c>
      <c r="C10" s="33">
        <v>90700</v>
      </c>
      <c r="D10" s="34">
        <v>0.89</v>
      </c>
    </row>
    <row r="11" spans="1:9" ht="21" customHeight="1">
      <c r="A11" s="35" t="s">
        <v>66</v>
      </c>
      <c r="B11" s="35" t="s">
        <v>69</v>
      </c>
      <c r="C11" s="36">
        <v>7500</v>
      </c>
      <c r="D11" s="37">
        <v>0.4</v>
      </c>
    </row>
    <row r="12" spans="1:9" ht="21" customHeight="1">
      <c r="A12" s="32" t="s">
        <v>70</v>
      </c>
      <c r="B12" s="32" t="s">
        <v>71</v>
      </c>
      <c r="C12" s="33">
        <v>17500</v>
      </c>
      <c r="D12" s="34">
        <v>0.46</v>
      </c>
    </row>
    <row r="13" spans="1:9" ht="21" customHeight="1">
      <c r="A13" s="35" t="s">
        <v>70</v>
      </c>
      <c r="B13" s="35" t="s">
        <v>72</v>
      </c>
      <c r="C13" s="36">
        <v>8500</v>
      </c>
      <c r="D13" s="37">
        <v>0.4</v>
      </c>
    </row>
    <row r="14" spans="1:9" ht="21" customHeight="1">
      <c r="A14" s="32" t="s">
        <v>70</v>
      </c>
      <c r="B14" s="32" t="s">
        <v>62</v>
      </c>
      <c r="C14" s="33">
        <v>56000</v>
      </c>
      <c r="D14" s="34">
        <v>0.875</v>
      </c>
    </row>
    <row r="15" spans="1:9" ht="21" customHeight="1">
      <c r="A15" s="35" t="s">
        <v>70</v>
      </c>
      <c r="B15" s="35" t="s">
        <v>73</v>
      </c>
      <c r="C15" s="36">
        <v>8100</v>
      </c>
      <c r="D15" s="37">
        <v>0.28499999999999998</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831D4-9CE8-47D1-9CD6-7F1189709D66}">
  <dimension ref="A1:M27"/>
  <sheetViews>
    <sheetView workbookViewId="0">
      <selection activeCell="E2" sqref="E2"/>
    </sheetView>
  </sheetViews>
  <sheetFormatPr defaultRowHeight="15"/>
  <cols>
    <col min="1" max="1" width="12.5703125" bestFit="1" customWidth="1"/>
    <col min="2" max="2" width="14" bestFit="1" customWidth="1"/>
    <col min="3" max="3" width="7" bestFit="1" customWidth="1"/>
    <col min="4" max="4" width="6.140625" bestFit="1" customWidth="1"/>
    <col min="5" max="5" width="11.85546875" customWidth="1"/>
    <col min="6" max="6" width="11.42578125" bestFit="1" customWidth="1"/>
    <col min="7" max="7" width="15.42578125" bestFit="1" customWidth="1"/>
    <col min="8" max="8" width="11.5703125" bestFit="1" customWidth="1"/>
    <col min="9" max="9" width="7" bestFit="1" customWidth="1"/>
    <col min="10" max="10" width="12" customWidth="1"/>
    <col min="12" max="12" width="16.42578125" customWidth="1"/>
    <col min="13" max="13" width="21.140625" customWidth="1"/>
  </cols>
  <sheetData>
    <row r="1" spans="1:11" ht="18.75">
      <c r="A1" s="2" t="s">
        <v>28</v>
      </c>
      <c r="B1" s="2" t="s">
        <v>74</v>
      </c>
      <c r="C1" s="2" t="s">
        <v>75</v>
      </c>
      <c r="D1" s="2" t="s">
        <v>76</v>
      </c>
      <c r="E1" s="2" t="s">
        <v>77</v>
      </c>
      <c r="F1" s="2" t="s">
        <v>78</v>
      </c>
      <c r="G1" s="2" t="s">
        <v>79</v>
      </c>
      <c r="H1" s="2" t="s">
        <v>80</v>
      </c>
      <c r="I1" s="2" t="s">
        <v>81</v>
      </c>
      <c r="J1" s="67" t="s">
        <v>82</v>
      </c>
      <c r="K1" s="65">
        <v>0.23</v>
      </c>
    </row>
    <row r="2" spans="1:11" ht="15.75">
      <c r="A2" s="9">
        <v>44870</v>
      </c>
      <c r="B2" s="10" t="s">
        <v>83</v>
      </c>
      <c r="C2" s="11">
        <v>0.3</v>
      </c>
      <c r="D2" s="10">
        <v>26</v>
      </c>
      <c r="E2" s="12"/>
      <c r="F2" s="12"/>
      <c r="G2" s="12"/>
      <c r="H2" s="12"/>
      <c r="I2" s="12"/>
      <c r="J2" s="66"/>
    </row>
    <row r="3" spans="1:11" ht="15.75">
      <c r="A3" s="9">
        <v>44869</v>
      </c>
      <c r="B3" s="10" t="s">
        <v>84</v>
      </c>
      <c r="C3" s="11">
        <v>7.39</v>
      </c>
      <c r="D3" s="10">
        <v>30</v>
      </c>
      <c r="E3" s="12"/>
      <c r="F3" s="12"/>
      <c r="G3" s="12"/>
      <c r="H3" s="12"/>
      <c r="I3" s="12"/>
      <c r="J3" s="66"/>
    </row>
    <row r="4" spans="1:11" ht="15.75">
      <c r="A4" s="9">
        <v>44870</v>
      </c>
      <c r="B4" s="10" t="s">
        <v>84</v>
      </c>
      <c r="C4" s="11">
        <v>7.39</v>
      </c>
      <c r="D4" s="10">
        <v>9</v>
      </c>
      <c r="E4" s="12"/>
      <c r="F4" s="12"/>
      <c r="G4" s="12"/>
      <c r="H4" s="12"/>
      <c r="I4" s="12"/>
      <c r="J4" s="66"/>
    </row>
    <row r="5" spans="1:11" ht="15.75">
      <c r="A5" s="9">
        <v>44869</v>
      </c>
      <c r="B5" s="10" t="s">
        <v>85</v>
      </c>
      <c r="C5" s="11">
        <v>2.4900000000000002</v>
      </c>
      <c r="D5" s="10">
        <v>21</v>
      </c>
      <c r="E5" s="12"/>
      <c r="F5" s="12"/>
      <c r="G5" s="12"/>
      <c r="H5" s="12"/>
      <c r="I5" s="12"/>
      <c r="J5" s="66"/>
    </row>
    <row r="6" spans="1:11" ht="15.75">
      <c r="A6" s="9">
        <v>44869</v>
      </c>
      <c r="B6" s="10" t="s">
        <v>86</v>
      </c>
      <c r="C6" s="11">
        <v>1.1200000000000001</v>
      </c>
      <c r="D6" s="10">
        <v>13</v>
      </c>
      <c r="E6" s="12"/>
      <c r="F6" s="12"/>
      <c r="G6" s="12"/>
      <c r="H6" s="12"/>
      <c r="I6" s="12"/>
      <c r="J6" s="66"/>
    </row>
    <row r="7" spans="1:11" ht="15.75">
      <c r="A7" s="9">
        <v>44870</v>
      </c>
      <c r="B7" s="10" t="s">
        <v>86</v>
      </c>
      <c r="C7" s="11">
        <v>1.1200000000000001</v>
      </c>
      <c r="D7" s="10">
        <v>29</v>
      </c>
      <c r="E7" s="12"/>
      <c r="F7" s="12"/>
      <c r="G7" s="12"/>
      <c r="H7" s="12"/>
      <c r="I7" s="12"/>
      <c r="J7" s="66"/>
    </row>
    <row r="8" spans="1:11" ht="15.75">
      <c r="A8" s="9">
        <v>44869</v>
      </c>
      <c r="B8" s="10" t="s">
        <v>87</v>
      </c>
      <c r="C8" s="11">
        <v>1.4</v>
      </c>
      <c r="D8" s="10">
        <v>6</v>
      </c>
      <c r="E8" s="12"/>
      <c r="F8" s="12"/>
      <c r="G8" s="12"/>
      <c r="H8" s="12"/>
      <c r="I8" s="12"/>
      <c r="J8" s="66"/>
    </row>
    <row r="9" spans="1:11" ht="15.75">
      <c r="A9" s="9">
        <v>44870</v>
      </c>
      <c r="B9" s="10" t="s">
        <v>87</v>
      </c>
      <c r="C9" s="11">
        <v>1.4</v>
      </c>
      <c r="D9" s="10">
        <v>22</v>
      </c>
      <c r="E9" s="12"/>
      <c r="F9" s="12"/>
      <c r="G9" s="12"/>
      <c r="H9" s="12"/>
      <c r="I9" s="12"/>
      <c r="J9" s="66"/>
    </row>
    <row r="10" spans="1:11" ht="15.75">
      <c r="A10" s="9">
        <v>44870</v>
      </c>
      <c r="B10" s="10" t="s">
        <v>88</v>
      </c>
      <c r="C10" s="11">
        <v>5.49</v>
      </c>
      <c r="D10" s="10">
        <v>25</v>
      </c>
      <c r="E10" s="12"/>
      <c r="F10" s="12"/>
      <c r="G10" s="12"/>
      <c r="H10" s="12"/>
      <c r="I10" s="12"/>
      <c r="J10" s="66"/>
    </row>
    <row r="11" spans="1:11" ht="15.75">
      <c r="A11" s="9">
        <v>44869</v>
      </c>
      <c r="B11" s="10" t="s">
        <v>89</v>
      </c>
      <c r="C11" s="11">
        <v>1.02</v>
      </c>
      <c r="D11" s="10">
        <v>5</v>
      </c>
      <c r="E11" s="12"/>
      <c r="F11" s="12"/>
      <c r="G11" s="12"/>
      <c r="H11" s="12"/>
      <c r="I11" s="12"/>
      <c r="J11" s="66"/>
    </row>
    <row r="12" spans="1:11" ht="15.75">
      <c r="A12" s="9">
        <v>44870</v>
      </c>
      <c r="B12" s="10" t="s">
        <v>89</v>
      </c>
      <c r="C12" s="11">
        <v>1.02</v>
      </c>
      <c r="D12" s="10">
        <v>24</v>
      </c>
      <c r="E12" s="12"/>
      <c r="F12" s="12"/>
      <c r="G12" s="12"/>
      <c r="H12" s="12"/>
      <c r="I12" s="12"/>
      <c r="J12" s="66"/>
    </row>
    <row r="13" spans="1:11" ht="15.75">
      <c r="A13" s="9">
        <v>44869</v>
      </c>
      <c r="B13" s="10" t="s">
        <v>90</v>
      </c>
      <c r="C13" s="11">
        <v>0.77</v>
      </c>
      <c r="D13" s="10">
        <v>25</v>
      </c>
      <c r="E13" s="12"/>
      <c r="F13" s="12"/>
      <c r="G13" s="12"/>
      <c r="H13" s="12"/>
      <c r="I13" s="12"/>
      <c r="J13" s="66"/>
    </row>
    <row r="14" spans="1:11" ht="15.75">
      <c r="A14" s="9">
        <v>44870</v>
      </c>
      <c r="B14" s="10" t="s">
        <v>90</v>
      </c>
      <c r="C14" s="11">
        <v>0.77</v>
      </c>
      <c r="D14" s="10">
        <v>20</v>
      </c>
      <c r="E14" s="12"/>
      <c r="F14" s="12"/>
      <c r="G14" s="12"/>
      <c r="H14" s="12"/>
      <c r="I14" s="12"/>
      <c r="J14" s="66"/>
    </row>
    <row r="15" spans="1:11" ht="15.75">
      <c r="A15" s="9">
        <v>44869</v>
      </c>
      <c r="B15" s="10" t="s">
        <v>91</v>
      </c>
      <c r="C15" s="11">
        <v>3.03</v>
      </c>
      <c r="D15" s="10">
        <v>26</v>
      </c>
      <c r="E15" s="12"/>
      <c r="F15" s="12"/>
      <c r="G15" s="12"/>
      <c r="H15" s="12"/>
      <c r="I15" s="12"/>
      <c r="J15" s="66"/>
    </row>
    <row r="16" spans="1:11" ht="15.75">
      <c r="A16" s="9">
        <v>44870</v>
      </c>
      <c r="B16" s="10" t="s">
        <v>91</v>
      </c>
      <c r="C16" s="11">
        <v>3.03</v>
      </c>
      <c r="D16" s="10">
        <v>20</v>
      </c>
      <c r="E16" s="12"/>
      <c r="F16" s="12"/>
      <c r="G16" s="12"/>
      <c r="H16" s="12"/>
      <c r="I16" s="12"/>
      <c r="J16" s="66"/>
    </row>
    <row r="17" spans="1:13" ht="15.75">
      <c r="A17" s="9">
        <v>44869</v>
      </c>
      <c r="B17" s="10" t="s">
        <v>92</v>
      </c>
      <c r="C17" s="11">
        <v>0.27</v>
      </c>
      <c r="D17" s="10">
        <v>26</v>
      </c>
      <c r="E17" s="12"/>
      <c r="F17" s="12"/>
      <c r="G17" s="12"/>
      <c r="H17" s="12"/>
      <c r="I17" s="12"/>
      <c r="J17" s="66"/>
    </row>
    <row r="18" spans="1:13" ht="15.75">
      <c r="A18" s="9">
        <v>44870</v>
      </c>
      <c r="B18" s="10" t="s">
        <v>92</v>
      </c>
      <c r="C18" s="11">
        <v>0.27</v>
      </c>
      <c r="D18" s="10">
        <v>24</v>
      </c>
      <c r="E18" s="12"/>
      <c r="F18" s="12"/>
      <c r="G18" s="12"/>
      <c r="H18" s="12"/>
      <c r="I18" s="12"/>
      <c r="J18" s="66"/>
    </row>
    <row r="19" spans="1:13" ht="15.75">
      <c r="A19" s="9">
        <v>44869</v>
      </c>
      <c r="B19" s="10" t="s">
        <v>93</v>
      </c>
      <c r="C19" s="11">
        <v>5.59</v>
      </c>
      <c r="D19" s="10">
        <v>6</v>
      </c>
      <c r="E19" s="12"/>
      <c r="F19" s="12"/>
      <c r="G19" s="12"/>
      <c r="H19" s="12"/>
      <c r="I19" s="12"/>
      <c r="J19" s="66"/>
    </row>
    <row r="20" spans="1:13" ht="15.75">
      <c r="A20" s="9">
        <v>44869</v>
      </c>
      <c r="B20" s="10" t="s">
        <v>94</v>
      </c>
      <c r="C20" s="11">
        <v>0.47</v>
      </c>
      <c r="D20" s="10">
        <v>16</v>
      </c>
      <c r="E20" s="12"/>
      <c r="F20" s="12"/>
      <c r="G20" s="12"/>
      <c r="H20" s="12"/>
      <c r="I20" s="12"/>
      <c r="J20" s="66"/>
    </row>
    <row r="21" spans="1:13" ht="15.75">
      <c r="A21" s="9">
        <v>44870</v>
      </c>
      <c r="B21" s="10" t="s">
        <v>94</v>
      </c>
      <c r="C21" s="11">
        <v>0.47</v>
      </c>
      <c r="D21" s="10">
        <v>15</v>
      </c>
      <c r="E21" s="12"/>
      <c r="F21" s="12"/>
      <c r="G21" s="12"/>
      <c r="H21" s="12"/>
      <c r="I21" s="12"/>
      <c r="J21" s="66"/>
    </row>
    <row r="24" spans="1:13" ht="18.75">
      <c r="L24" s="13" t="s">
        <v>40</v>
      </c>
      <c r="M24" s="13" t="s">
        <v>77</v>
      </c>
    </row>
    <row r="25" spans="1:13" ht="15.75">
      <c r="L25" s="9">
        <v>44869</v>
      </c>
      <c r="M25" s="14"/>
    </row>
    <row r="26" spans="1:13" ht="15.75">
      <c r="L26" s="9">
        <v>44870</v>
      </c>
      <c r="M26" s="14"/>
    </row>
    <row r="27" spans="1:13" ht="15.75">
      <c r="L27" s="10" t="s">
        <v>81</v>
      </c>
      <c r="M27" s="14"/>
    </row>
  </sheetData>
  <sortState xmlns:xlrd2="http://schemas.microsoft.com/office/spreadsheetml/2017/richdata2" ref="A2:I21">
    <sortCondition ref="B2:B21"/>
  </sortState>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222EA-676D-445E-8564-DB997728E756}">
  <dimension ref="A1:K31"/>
  <sheetViews>
    <sheetView workbookViewId="0">
      <selection activeCell="F18" sqref="F18"/>
    </sheetView>
  </sheetViews>
  <sheetFormatPr defaultRowHeight="15"/>
  <cols>
    <col min="2" max="2" width="20.5703125" bestFit="1" customWidth="1"/>
    <col min="3" max="3" width="10.5703125" customWidth="1"/>
    <col min="4" max="4" width="6" bestFit="1" customWidth="1"/>
    <col min="9" max="9" width="9.140625" style="38"/>
  </cols>
  <sheetData>
    <row r="1" spans="1:11">
      <c r="A1" s="51"/>
      <c r="B1" s="52" t="s">
        <v>3</v>
      </c>
      <c r="C1" s="53" t="s">
        <v>95</v>
      </c>
      <c r="D1" s="51" t="s">
        <v>96</v>
      </c>
      <c r="E1" s="51"/>
      <c r="F1" s="51"/>
      <c r="G1" s="51" t="s">
        <v>97</v>
      </c>
      <c r="H1" s="51"/>
      <c r="I1" s="54"/>
    </row>
    <row r="2" spans="1:11" ht="21">
      <c r="A2" s="62">
        <v>1</v>
      </c>
      <c r="B2" s="12" t="s">
        <v>98</v>
      </c>
      <c r="C2" s="63">
        <v>18</v>
      </c>
      <c r="D2" s="62"/>
      <c r="E2" s="51"/>
      <c r="F2" s="51"/>
      <c r="K2" s="61" t="s">
        <v>99</v>
      </c>
    </row>
    <row r="3" spans="1:11" ht="15.75" thickBot="1">
      <c r="A3" s="62">
        <v>2</v>
      </c>
      <c r="B3" s="12" t="s">
        <v>100</v>
      </c>
      <c r="C3" s="63">
        <v>23</v>
      </c>
      <c r="D3" s="62"/>
      <c r="E3" s="51"/>
      <c r="F3" s="51"/>
      <c r="G3" t="s">
        <v>101</v>
      </c>
      <c r="I3" s="38" t="s">
        <v>96</v>
      </c>
    </row>
    <row r="4" spans="1:11">
      <c r="A4" s="62">
        <v>3</v>
      </c>
      <c r="B4" s="12" t="s">
        <v>102</v>
      </c>
      <c r="C4" s="63">
        <v>0</v>
      </c>
      <c r="D4" s="62"/>
      <c r="E4" s="51"/>
      <c r="F4" s="51"/>
      <c r="G4" s="55">
        <v>0</v>
      </c>
      <c r="H4" s="68">
        <f>G5-1</f>
        <v>15</v>
      </c>
      <c r="I4" s="58">
        <v>2</v>
      </c>
    </row>
    <row r="5" spans="1:11">
      <c r="A5" s="62">
        <v>4</v>
      </c>
      <c r="B5" s="12" t="s">
        <v>103</v>
      </c>
      <c r="C5" s="63">
        <v>22</v>
      </c>
      <c r="D5" s="62"/>
      <c r="E5" s="51"/>
      <c r="F5" s="51"/>
      <c r="G5" s="56">
        <v>16</v>
      </c>
      <c r="H5" s="69">
        <f>G6-1</f>
        <v>20</v>
      </c>
      <c r="I5" s="59">
        <v>3</v>
      </c>
    </row>
    <row r="6" spans="1:11">
      <c r="A6" s="62">
        <v>5</v>
      </c>
      <c r="B6" s="12" t="s">
        <v>104</v>
      </c>
      <c r="C6" s="63">
        <v>15</v>
      </c>
      <c r="D6" s="62"/>
      <c r="E6" s="51"/>
      <c r="F6" s="51"/>
      <c r="G6" s="56">
        <v>21</v>
      </c>
      <c r="H6" s="69">
        <f t="shared" ref="H6:H8" si="0">G7-1</f>
        <v>24</v>
      </c>
      <c r="I6" s="59">
        <v>3.5</v>
      </c>
    </row>
    <row r="7" spans="1:11">
      <c r="A7" s="62">
        <v>6</v>
      </c>
      <c r="B7" s="12" t="s">
        <v>105</v>
      </c>
      <c r="C7" s="63">
        <v>13</v>
      </c>
      <c r="D7" s="62"/>
      <c r="E7" s="51"/>
      <c r="F7" s="51"/>
      <c r="G7" s="56">
        <v>25</v>
      </c>
      <c r="H7" s="69">
        <f t="shared" si="0"/>
        <v>30</v>
      </c>
      <c r="I7" s="59">
        <v>4</v>
      </c>
    </row>
    <row r="8" spans="1:11">
      <c r="A8" s="62">
        <v>7</v>
      </c>
      <c r="B8" s="12" t="s">
        <v>106</v>
      </c>
      <c r="C8" s="63">
        <v>19</v>
      </c>
      <c r="D8" s="62"/>
      <c r="E8" s="51"/>
      <c r="F8" s="51"/>
      <c r="G8" s="56">
        <v>31</v>
      </c>
      <c r="H8" s="69">
        <f t="shared" si="0"/>
        <v>35</v>
      </c>
      <c r="I8" s="59">
        <v>4.5</v>
      </c>
    </row>
    <row r="9" spans="1:11" ht="15.75" thickBot="1">
      <c r="A9" s="62">
        <v>8</v>
      </c>
      <c r="B9" s="12" t="s">
        <v>107</v>
      </c>
      <c r="C9" s="63">
        <v>21</v>
      </c>
      <c r="D9" s="62"/>
      <c r="E9" s="51"/>
      <c r="F9" s="51"/>
      <c r="G9" s="57">
        <v>36</v>
      </c>
      <c r="H9" s="70">
        <v>40</v>
      </c>
      <c r="I9" s="60">
        <v>5</v>
      </c>
    </row>
    <row r="10" spans="1:11">
      <c r="A10" s="62">
        <v>9</v>
      </c>
      <c r="B10" s="12" t="s">
        <v>108</v>
      </c>
      <c r="C10" s="63">
        <v>36</v>
      </c>
      <c r="D10" s="62"/>
      <c r="E10" s="51"/>
      <c r="F10" s="51"/>
      <c r="G10" s="51"/>
      <c r="H10" s="51"/>
      <c r="I10" s="54"/>
    </row>
    <row r="11" spans="1:11">
      <c r="A11" s="62">
        <v>10</v>
      </c>
      <c r="B11" s="12" t="s">
        <v>109</v>
      </c>
      <c r="C11" s="63">
        <v>27</v>
      </c>
      <c r="D11" s="62"/>
      <c r="E11" s="51"/>
      <c r="F11" s="51"/>
      <c r="G11" s="51"/>
      <c r="H11" s="51"/>
      <c r="I11" s="54"/>
    </row>
    <row r="12" spans="1:11">
      <c r="A12" s="62">
        <v>11</v>
      </c>
      <c r="B12" s="12" t="s">
        <v>110</v>
      </c>
      <c r="C12" s="63">
        <v>23</v>
      </c>
      <c r="D12" s="62"/>
      <c r="E12" s="51"/>
      <c r="F12" s="51"/>
      <c r="G12" s="51"/>
      <c r="H12" s="51"/>
      <c r="I12" s="54"/>
    </row>
    <row r="13" spans="1:11">
      <c r="A13" s="62">
        <v>12</v>
      </c>
      <c r="B13" s="12" t="s">
        <v>111</v>
      </c>
      <c r="C13" s="63">
        <v>25</v>
      </c>
      <c r="D13" s="62"/>
      <c r="E13" s="51"/>
      <c r="F13" s="51"/>
      <c r="G13" s="51"/>
      <c r="H13" s="51"/>
      <c r="I13" s="54"/>
    </row>
    <row r="14" spans="1:11">
      <c r="A14" s="62">
        <v>13</v>
      </c>
      <c r="B14" s="12" t="s">
        <v>112</v>
      </c>
      <c r="C14" s="63">
        <v>28</v>
      </c>
      <c r="D14" s="62"/>
      <c r="E14" s="51"/>
      <c r="F14" s="51"/>
      <c r="G14" s="51"/>
      <c r="H14" s="51"/>
      <c r="I14" s="54"/>
    </row>
    <row r="15" spans="1:11">
      <c r="A15" s="62">
        <v>14</v>
      </c>
      <c r="B15" s="12" t="s">
        <v>113</v>
      </c>
      <c r="C15" s="63">
        <v>21</v>
      </c>
      <c r="D15" s="62"/>
      <c r="E15" s="51"/>
      <c r="F15" s="51"/>
      <c r="G15" s="51"/>
      <c r="H15" s="51"/>
      <c r="I15" s="54"/>
    </row>
    <row r="16" spans="1:11">
      <c r="A16" s="62">
        <v>15</v>
      </c>
      <c r="B16" s="12" t="s">
        <v>114</v>
      </c>
      <c r="C16" s="63">
        <v>19</v>
      </c>
      <c r="D16" s="62"/>
      <c r="E16" s="51"/>
      <c r="F16" s="51"/>
      <c r="G16" s="51"/>
      <c r="H16" s="51"/>
      <c r="I16" s="54"/>
    </row>
    <row r="17" spans="1:9">
      <c r="A17" s="62">
        <v>16</v>
      </c>
      <c r="B17" s="12" t="s">
        <v>115</v>
      </c>
      <c r="C17" s="63">
        <v>36</v>
      </c>
      <c r="D17" s="62"/>
      <c r="E17" s="51"/>
      <c r="F17" s="51"/>
      <c r="G17" s="51"/>
      <c r="H17" s="51"/>
      <c r="I17" s="54"/>
    </row>
    <row r="18" spans="1:9">
      <c r="A18" s="62">
        <v>17</v>
      </c>
      <c r="B18" s="12" t="s">
        <v>116</v>
      </c>
      <c r="C18" s="63">
        <v>35</v>
      </c>
      <c r="D18" s="62"/>
      <c r="E18" s="51"/>
      <c r="F18" s="51"/>
      <c r="G18" s="51"/>
      <c r="H18" s="51"/>
      <c r="I18" s="54"/>
    </row>
    <row r="19" spans="1:9">
      <c r="A19" s="62">
        <v>18</v>
      </c>
      <c r="B19" s="12" t="s">
        <v>117</v>
      </c>
      <c r="C19" s="63">
        <v>21</v>
      </c>
      <c r="D19" s="62"/>
      <c r="E19" s="51"/>
      <c r="F19" s="51"/>
      <c r="G19" s="51"/>
      <c r="H19" s="51"/>
      <c r="I19" s="54"/>
    </row>
    <row r="20" spans="1:9">
      <c r="A20" s="62">
        <v>19</v>
      </c>
      <c r="B20" s="12" t="s">
        <v>118</v>
      </c>
      <c r="C20" s="63">
        <v>16</v>
      </c>
      <c r="D20" s="62"/>
      <c r="E20" s="51"/>
      <c r="F20" s="51"/>
      <c r="G20" s="51"/>
      <c r="H20" s="51"/>
      <c r="I20" s="54"/>
    </row>
    <row r="21" spans="1:9">
      <c r="A21" s="62">
        <v>20</v>
      </c>
      <c r="B21" s="12" t="s">
        <v>119</v>
      </c>
      <c r="C21" s="63">
        <v>21</v>
      </c>
      <c r="D21" s="62"/>
      <c r="E21" s="51"/>
      <c r="F21" s="51"/>
      <c r="G21" s="51"/>
      <c r="H21" s="51"/>
      <c r="I21" s="54"/>
    </row>
    <row r="22" spans="1:9">
      <c r="A22" s="62">
        <v>21</v>
      </c>
      <c r="B22" s="12" t="s">
        <v>120</v>
      </c>
      <c r="C22" s="63">
        <v>19</v>
      </c>
      <c r="D22" s="62"/>
      <c r="E22" s="51"/>
      <c r="F22" s="51"/>
      <c r="G22" s="51"/>
      <c r="H22" s="51"/>
      <c r="I22" s="54"/>
    </row>
    <row r="23" spans="1:9">
      <c r="A23" s="62">
        <v>22</v>
      </c>
      <c r="B23" s="12" t="s">
        <v>121</v>
      </c>
      <c r="C23" s="63">
        <v>17</v>
      </c>
      <c r="D23" s="62"/>
      <c r="E23" s="51"/>
      <c r="F23" s="51"/>
      <c r="G23" s="51"/>
      <c r="H23" s="51"/>
      <c r="I23" s="54"/>
    </row>
    <row r="24" spans="1:9">
      <c r="A24" s="62">
        <v>23</v>
      </c>
      <c r="B24" s="12" t="s">
        <v>122</v>
      </c>
      <c r="C24" s="63">
        <v>26</v>
      </c>
      <c r="D24" s="62"/>
      <c r="E24" s="51"/>
      <c r="F24" s="51"/>
      <c r="G24" s="51"/>
      <c r="H24" s="51"/>
      <c r="I24" s="54"/>
    </row>
    <row r="25" spans="1:9">
      <c r="A25" s="62">
        <v>24</v>
      </c>
      <c r="B25" s="12" t="s">
        <v>123</v>
      </c>
      <c r="C25" s="63">
        <v>17</v>
      </c>
      <c r="D25" s="62"/>
      <c r="E25" s="51"/>
      <c r="F25" s="51"/>
      <c r="G25" s="51"/>
      <c r="H25" s="51"/>
      <c r="I25" s="54"/>
    </row>
    <row r="26" spans="1:9">
      <c r="A26" s="62">
        <v>25</v>
      </c>
      <c r="B26" s="12" t="s">
        <v>124</v>
      </c>
      <c r="C26" s="63">
        <v>24</v>
      </c>
      <c r="D26" s="62"/>
      <c r="E26" s="51"/>
      <c r="F26" s="51"/>
      <c r="G26" s="51"/>
      <c r="H26" s="51"/>
      <c r="I26" s="54"/>
    </row>
    <row r="27" spans="1:9">
      <c r="A27" s="62">
        <v>26</v>
      </c>
      <c r="B27" s="12" t="s">
        <v>125</v>
      </c>
      <c r="C27" s="63">
        <v>29</v>
      </c>
      <c r="D27" s="62"/>
      <c r="E27" s="51"/>
      <c r="F27" s="51"/>
      <c r="G27" s="51"/>
      <c r="H27" s="51"/>
      <c r="I27" s="54"/>
    </row>
    <row r="28" spans="1:9">
      <c r="A28" s="62">
        <v>27</v>
      </c>
      <c r="B28" s="12" t="s">
        <v>126</v>
      </c>
      <c r="C28" s="63">
        <v>23</v>
      </c>
      <c r="D28" s="62"/>
      <c r="E28" s="51"/>
      <c r="F28" s="51"/>
      <c r="G28" s="51"/>
      <c r="H28" s="51"/>
      <c r="I28" s="54"/>
    </row>
    <row r="29" spans="1:9">
      <c r="A29" s="62">
        <v>28</v>
      </c>
      <c r="B29" s="12" t="s">
        <v>127</v>
      </c>
      <c r="C29" s="63">
        <v>20</v>
      </c>
      <c r="D29" s="62"/>
      <c r="E29" s="51"/>
      <c r="F29" s="51"/>
      <c r="G29" s="51"/>
      <c r="H29" s="51"/>
      <c r="I29" s="54"/>
    </row>
    <row r="30" spans="1:9">
      <c r="A30" s="62">
        <v>29</v>
      </c>
      <c r="B30" s="12" t="s">
        <v>128</v>
      </c>
      <c r="C30" s="63">
        <v>20</v>
      </c>
      <c r="D30" s="62"/>
      <c r="E30" s="51"/>
      <c r="F30" s="51"/>
      <c r="G30" s="51"/>
      <c r="H30" s="51"/>
      <c r="I30" s="54"/>
    </row>
    <row r="31" spans="1:9">
      <c r="A31" s="62">
        <v>30</v>
      </c>
      <c r="B31" s="12" t="s">
        <v>129</v>
      </c>
      <c r="C31" s="63">
        <v>21</v>
      </c>
      <c r="D31" s="62"/>
      <c r="E31" s="51"/>
      <c r="F31" s="51"/>
      <c r="G31" s="51"/>
      <c r="H31" s="51"/>
      <c r="I31" s="5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39302-93D2-4759-A138-CE2FE3480190}">
  <dimension ref="A1:M1001"/>
  <sheetViews>
    <sheetView zoomScale="70" zoomScaleNormal="70" workbookViewId="0">
      <selection activeCell="T47" sqref="T47"/>
    </sheetView>
  </sheetViews>
  <sheetFormatPr defaultRowHeight="15"/>
  <cols>
    <col min="1" max="1" width="7" bestFit="1" customWidth="1"/>
    <col min="2" max="2" width="20.5703125" bestFit="1" customWidth="1"/>
    <col min="3" max="3" width="27.5703125" bestFit="1" customWidth="1"/>
    <col min="4" max="4" width="16.85546875" bestFit="1" customWidth="1"/>
    <col min="5" max="5" width="23.85546875" bestFit="1" customWidth="1"/>
    <col min="6" max="6" width="7.5703125" bestFit="1" customWidth="1"/>
    <col min="7" max="7" width="9.5703125" bestFit="1" customWidth="1"/>
    <col min="8" max="8" width="4.42578125" bestFit="1" customWidth="1"/>
    <col min="9" max="9" width="10.140625" bestFit="1" customWidth="1"/>
    <col min="10" max="10" width="13.140625" bestFit="1" customWidth="1"/>
    <col min="11" max="11" width="8.42578125" bestFit="1" customWidth="1"/>
    <col min="12" max="12" width="12.85546875" bestFit="1" customWidth="1"/>
    <col min="13" max="13" width="13.5703125" bestFit="1" customWidth="1"/>
  </cols>
  <sheetData>
    <row r="1" spans="1:13">
      <c r="A1" s="39" t="s">
        <v>130</v>
      </c>
      <c r="B1" s="40" t="s">
        <v>131</v>
      </c>
      <c r="C1" s="40" t="s">
        <v>132</v>
      </c>
      <c r="D1" s="40" t="s">
        <v>133</v>
      </c>
      <c r="E1" s="40" t="s">
        <v>134</v>
      </c>
      <c r="F1" s="40" t="s">
        <v>135</v>
      </c>
      <c r="G1" s="40" t="s">
        <v>136</v>
      </c>
      <c r="H1" s="40" t="s">
        <v>137</v>
      </c>
      <c r="I1" s="40" t="s">
        <v>138</v>
      </c>
      <c r="J1" s="40" t="s">
        <v>139</v>
      </c>
      <c r="K1" s="40" t="s">
        <v>140</v>
      </c>
      <c r="L1" s="40" t="s">
        <v>141</v>
      </c>
      <c r="M1" s="40" t="s">
        <v>142</v>
      </c>
    </row>
    <row r="2" spans="1:13">
      <c r="A2" s="41" t="s">
        <v>143</v>
      </c>
      <c r="B2" s="42" t="s">
        <v>144</v>
      </c>
      <c r="C2" s="42" t="s">
        <v>145</v>
      </c>
      <c r="D2" s="42" t="s">
        <v>146</v>
      </c>
      <c r="E2" s="42" t="s">
        <v>147</v>
      </c>
      <c r="F2" s="42" t="s">
        <v>148</v>
      </c>
      <c r="G2" s="42" t="s">
        <v>149</v>
      </c>
      <c r="H2" s="42">
        <v>55</v>
      </c>
      <c r="I2" s="43">
        <v>42468</v>
      </c>
      <c r="J2" s="44">
        <v>141604</v>
      </c>
      <c r="K2" s="45">
        <v>0.15</v>
      </c>
      <c r="L2" s="42" t="s">
        <v>150</v>
      </c>
      <c r="M2" s="42" t="s">
        <v>151</v>
      </c>
    </row>
    <row r="3" spans="1:13">
      <c r="A3" s="41" t="s">
        <v>152</v>
      </c>
      <c r="B3" s="42" t="s">
        <v>153</v>
      </c>
      <c r="C3" s="42" t="s">
        <v>154</v>
      </c>
      <c r="D3" s="42" t="s">
        <v>146</v>
      </c>
      <c r="E3" s="42" t="s">
        <v>155</v>
      </c>
      <c r="F3" s="42" t="s">
        <v>156</v>
      </c>
      <c r="G3" s="42" t="s">
        <v>157</v>
      </c>
      <c r="H3" s="42">
        <v>59</v>
      </c>
      <c r="I3" s="43">
        <v>35763</v>
      </c>
      <c r="J3" s="44">
        <v>99975</v>
      </c>
      <c r="K3" s="45">
        <v>0</v>
      </c>
      <c r="L3" s="42" t="s">
        <v>158</v>
      </c>
      <c r="M3" s="42" t="s">
        <v>159</v>
      </c>
    </row>
    <row r="4" spans="1:13">
      <c r="A4" s="41" t="s">
        <v>160</v>
      </c>
      <c r="B4" s="42" t="s">
        <v>161</v>
      </c>
      <c r="C4" s="42" t="s">
        <v>162</v>
      </c>
      <c r="D4" s="42" t="s">
        <v>163</v>
      </c>
      <c r="E4" s="42" t="s">
        <v>164</v>
      </c>
      <c r="F4" s="42" t="s">
        <v>148</v>
      </c>
      <c r="G4" s="42" t="s">
        <v>165</v>
      </c>
      <c r="H4" s="42">
        <v>50</v>
      </c>
      <c r="I4" s="43">
        <v>39016</v>
      </c>
      <c r="J4" s="44">
        <v>163099</v>
      </c>
      <c r="K4" s="45">
        <v>0.2</v>
      </c>
      <c r="L4" s="42" t="s">
        <v>150</v>
      </c>
      <c r="M4" s="42" t="s">
        <v>166</v>
      </c>
    </row>
    <row r="5" spans="1:13">
      <c r="A5" s="41" t="s">
        <v>167</v>
      </c>
      <c r="B5" s="42" t="s">
        <v>168</v>
      </c>
      <c r="C5" s="42" t="s">
        <v>169</v>
      </c>
      <c r="D5" s="42" t="s">
        <v>146</v>
      </c>
      <c r="E5" s="42" t="s">
        <v>155</v>
      </c>
      <c r="F5" s="42" t="s">
        <v>148</v>
      </c>
      <c r="G5" s="42" t="s">
        <v>165</v>
      </c>
      <c r="H5" s="42">
        <v>26</v>
      </c>
      <c r="I5" s="43">
        <v>43735</v>
      </c>
      <c r="J5" s="44">
        <v>84913</v>
      </c>
      <c r="K5" s="45">
        <v>7.0000000000000007E-2</v>
      </c>
      <c r="L5" s="42" t="s">
        <v>150</v>
      </c>
      <c r="M5" s="42" t="s">
        <v>166</v>
      </c>
    </row>
    <row r="6" spans="1:13">
      <c r="A6" s="41" t="s">
        <v>170</v>
      </c>
      <c r="B6" s="42" t="s">
        <v>171</v>
      </c>
      <c r="C6" s="42" t="s">
        <v>172</v>
      </c>
      <c r="D6" s="42" t="s">
        <v>163</v>
      </c>
      <c r="E6" s="42" t="s">
        <v>155</v>
      </c>
      <c r="F6" s="42" t="s">
        <v>156</v>
      </c>
      <c r="G6" s="42" t="s">
        <v>157</v>
      </c>
      <c r="H6" s="42">
        <v>55</v>
      </c>
      <c r="I6" s="43">
        <v>35023</v>
      </c>
      <c r="J6" s="44">
        <v>95409</v>
      </c>
      <c r="K6" s="45">
        <v>0</v>
      </c>
      <c r="L6" s="42" t="s">
        <v>150</v>
      </c>
      <c r="M6" s="42" t="s">
        <v>173</v>
      </c>
    </row>
    <row r="7" spans="1:13">
      <c r="A7" s="41" t="s">
        <v>174</v>
      </c>
      <c r="B7" s="42" t="s">
        <v>175</v>
      </c>
      <c r="C7" s="42" t="s">
        <v>176</v>
      </c>
      <c r="D7" s="42" t="s">
        <v>53</v>
      </c>
      <c r="E7" s="42" t="s">
        <v>177</v>
      </c>
      <c r="F7" s="42" t="s">
        <v>156</v>
      </c>
      <c r="G7" s="42" t="s">
        <v>157</v>
      </c>
      <c r="H7" s="42">
        <v>57</v>
      </c>
      <c r="I7" s="43">
        <v>42759</v>
      </c>
      <c r="J7" s="44">
        <v>50994</v>
      </c>
      <c r="K7" s="45">
        <v>0</v>
      </c>
      <c r="L7" s="42" t="s">
        <v>158</v>
      </c>
      <c r="M7" s="42" t="s">
        <v>159</v>
      </c>
    </row>
    <row r="8" spans="1:13">
      <c r="A8" s="41" t="s">
        <v>178</v>
      </c>
      <c r="B8" s="42" t="s">
        <v>179</v>
      </c>
      <c r="C8" s="42" t="s">
        <v>180</v>
      </c>
      <c r="D8" s="42" t="s">
        <v>146</v>
      </c>
      <c r="E8" s="42" t="s">
        <v>177</v>
      </c>
      <c r="F8" s="42" t="s">
        <v>148</v>
      </c>
      <c r="G8" s="42" t="s">
        <v>165</v>
      </c>
      <c r="H8" s="42">
        <v>27</v>
      </c>
      <c r="I8" s="43">
        <v>44013</v>
      </c>
      <c r="J8" s="44">
        <v>119746</v>
      </c>
      <c r="K8" s="45">
        <v>0.1</v>
      </c>
      <c r="L8" s="42" t="s">
        <v>150</v>
      </c>
      <c r="M8" s="42" t="s">
        <v>173</v>
      </c>
    </row>
    <row r="9" spans="1:13">
      <c r="A9" s="41" t="s">
        <v>181</v>
      </c>
      <c r="B9" s="42" t="s">
        <v>182</v>
      </c>
      <c r="C9" s="42" t="s">
        <v>183</v>
      </c>
      <c r="D9" s="42" t="s">
        <v>163</v>
      </c>
      <c r="E9" s="42" t="s">
        <v>155</v>
      </c>
      <c r="F9" s="42" t="s">
        <v>156</v>
      </c>
      <c r="G9" s="42" t="s">
        <v>149</v>
      </c>
      <c r="H9" s="42">
        <v>25</v>
      </c>
      <c r="I9" s="43">
        <v>43967</v>
      </c>
      <c r="J9" s="44">
        <v>41336</v>
      </c>
      <c r="K9" s="45">
        <v>0</v>
      </c>
      <c r="L9" s="42" t="s">
        <v>150</v>
      </c>
      <c r="M9" s="42" t="s">
        <v>184</v>
      </c>
    </row>
    <row r="10" spans="1:13">
      <c r="A10" s="41" t="s">
        <v>185</v>
      </c>
      <c r="B10" s="42" t="s">
        <v>186</v>
      </c>
      <c r="C10" s="42" t="s">
        <v>180</v>
      </c>
      <c r="D10" s="42" t="s">
        <v>187</v>
      </c>
      <c r="E10" s="42" t="s">
        <v>155</v>
      </c>
      <c r="F10" s="42" t="s">
        <v>156</v>
      </c>
      <c r="G10" s="42" t="s">
        <v>165</v>
      </c>
      <c r="H10" s="42">
        <v>29</v>
      </c>
      <c r="I10" s="43">
        <v>43490</v>
      </c>
      <c r="J10" s="44">
        <v>113527</v>
      </c>
      <c r="K10" s="45">
        <v>0.06</v>
      </c>
      <c r="L10" s="42" t="s">
        <v>150</v>
      </c>
      <c r="M10" s="42" t="s">
        <v>188</v>
      </c>
    </row>
    <row r="11" spans="1:13">
      <c r="A11" s="41" t="s">
        <v>189</v>
      </c>
      <c r="B11" s="42" t="s">
        <v>190</v>
      </c>
      <c r="C11" s="42" t="s">
        <v>172</v>
      </c>
      <c r="D11" s="42" t="s">
        <v>163</v>
      </c>
      <c r="E11" s="42" t="s">
        <v>164</v>
      </c>
      <c r="F11" s="42" t="s">
        <v>148</v>
      </c>
      <c r="G11" s="42" t="s">
        <v>165</v>
      </c>
      <c r="H11" s="42">
        <v>34</v>
      </c>
      <c r="I11" s="43">
        <v>43264</v>
      </c>
      <c r="J11" s="44">
        <v>77203</v>
      </c>
      <c r="K11" s="45">
        <v>0</v>
      </c>
      <c r="L11" s="42" t="s">
        <v>150</v>
      </c>
      <c r="M11" s="42" t="s">
        <v>166</v>
      </c>
    </row>
    <row r="12" spans="1:13">
      <c r="A12" s="41" t="s">
        <v>191</v>
      </c>
      <c r="B12" s="42" t="s">
        <v>192</v>
      </c>
      <c r="C12" s="42" t="s">
        <v>145</v>
      </c>
      <c r="D12" s="42" t="s">
        <v>193</v>
      </c>
      <c r="E12" s="42" t="s">
        <v>155</v>
      </c>
      <c r="F12" s="42" t="s">
        <v>148</v>
      </c>
      <c r="G12" s="42" t="s">
        <v>157</v>
      </c>
      <c r="H12" s="42">
        <v>36</v>
      </c>
      <c r="I12" s="43">
        <v>39855</v>
      </c>
      <c r="J12" s="44">
        <v>157333</v>
      </c>
      <c r="K12" s="45">
        <v>0.15</v>
      </c>
      <c r="L12" s="42" t="s">
        <v>150</v>
      </c>
      <c r="M12" s="42" t="s">
        <v>184</v>
      </c>
    </row>
    <row r="13" spans="1:13">
      <c r="A13" s="41" t="s">
        <v>194</v>
      </c>
      <c r="B13" s="42" t="s">
        <v>195</v>
      </c>
      <c r="C13" s="42" t="s">
        <v>196</v>
      </c>
      <c r="D13" s="42" t="s">
        <v>197</v>
      </c>
      <c r="E13" s="42" t="s">
        <v>164</v>
      </c>
      <c r="F13" s="42" t="s">
        <v>148</v>
      </c>
      <c r="G13" s="42" t="s">
        <v>165</v>
      </c>
      <c r="H13" s="42">
        <v>27</v>
      </c>
      <c r="I13" s="43">
        <v>44490</v>
      </c>
      <c r="J13" s="44">
        <v>109851</v>
      </c>
      <c r="K13" s="45">
        <v>0</v>
      </c>
      <c r="L13" s="42" t="s">
        <v>150</v>
      </c>
      <c r="M13" s="42" t="s">
        <v>151</v>
      </c>
    </row>
    <row r="14" spans="1:13">
      <c r="A14" s="41" t="s">
        <v>198</v>
      </c>
      <c r="B14" s="42" t="s">
        <v>199</v>
      </c>
      <c r="C14" s="42" t="s">
        <v>180</v>
      </c>
      <c r="D14" s="42" t="s">
        <v>193</v>
      </c>
      <c r="E14" s="42" t="s">
        <v>155</v>
      </c>
      <c r="F14" s="42" t="s">
        <v>156</v>
      </c>
      <c r="G14" s="42" t="s">
        <v>165</v>
      </c>
      <c r="H14" s="42">
        <v>59</v>
      </c>
      <c r="I14" s="43">
        <v>36233</v>
      </c>
      <c r="J14" s="44">
        <v>105086</v>
      </c>
      <c r="K14" s="45">
        <v>0.09</v>
      </c>
      <c r="L14" s="42" t="s">
        <v>150</v>
      </c>
      <c r="M14" s="42" t="s">
        <v>188</v>
      </c>
    </row>
    <row r="15" spans="1:13">
      <c r="A15" s="41" t="s">
        <v>200</v>
      </c>
      <c r="B15" s="42" t="s">
        <v>201</v>
      </c>
      <c r="C15" s="42" t="s">
        <v>145</v>
      </c>
      <c r="D15" s="42" t="s">
        <v>163</v>
      </c>
      <c r="E15" s="42" t="s">
        <v>147</v>
      </c>
      <c r="F15" s="42" t="s">
        <v>148</v>
      </c>
      <c r="G15" s="42" t="s">
        <v>157</v>
      </c>
      <c r="H15" s="42">
        <v>51</v>
      </c>
      <c r="I15" s="43">
        <v>44357</v>
      </c>
      <c r="J15" s="44">
        <v>146742</v>
      </c>
      <c r="K15" s="45">
        <v>0.1</v>
      </c>
      <c r="L15" s="42" t="s">
        <v>158</v>
      </c>
      <c r="M15" s="42" t="s">
        <v>202</v>
      </c>
    </row>
    <row r="16" spans="1:13">
      <c r="A16" s="41" t="s">
        <v>203</v>
      </c>
      <c r="B16" s="42" t="s">
        <v>204</v>
      </c>
      <c r="C16" s="42" t="s">
        <v>172</v>
      </c>
      <c r="D16" s="42" t="s">
        <v>187</v>
      </c>
      <c r="E16" s="42" t="s">
        <v>164</v>
      </c>
      <c r="F16" s="42" t="s">
        <v>156</v>
      </c>
      <c r="G16" s="42" t="s">
        <v>157</v>
      </c>
      <c r="H16" s="42">
        <v>31</v>
      </c>
      <c r="I16" s="43">
        <v>43043</v>
      </c>
      <c r="J16" s="44">
        <v>97078</v>
      </c>
      <c r="K16" s="45">
        <v>0</v>
      </c>
      <c r="L16" s="42" t="s">
        <v>150</v>
      </c>
      <c r="M16" s="42" t="s">
        <v>188</v>
      </c>
    </row>
    <row r="17" spans="1:13">
      <c r="A17" s="41" t="s">
        <v>205</v>
      </c>
      <c r="B17" s="42" t="s">
        <v>206</v>
      </c>
      <c r="C17" s="42" t="s">
        <v>207</v>
      </c>
      <c r="D17" s="42" t="s">
        <v>208</v>
      </c>
      <c r="E17" s="42" t="s">
        <v>147</v>
      </c>
      <c r="F17" s="42" t="s">
        <v>148</v>
      </c>
      <c r="G17" s="42" t="s">
        <v>157</v>
      </c>
      <c r="H17" s="42">
        <v>41</v>
      </c>
      <c r="I17" s="43">
        <v>41346</v>
      </c>
      <c r="J17" s="44">
        <v>249270</v>
      </c>
      <c r="K17" s="45">
        <v>0.3</v>
      </c>
      <c r="L17" s="42" t="s">
        <v>150</v>
      </c>
      <c r="M17" s="42" t="s">
        <v>151</v>
      </c>
    </row>
    <row r="18" spans="1:13">
      <c r="A18" s="41" t="s">
        <v>209</v>
      </c>
      <c r="B18" s="42" t="s">
        <v>210</v>
      </c>
      <c r="C18" s="42" t="s">
        <v>162</v>
      </c>
      <c r="D18" s="42" t="s">
        <v>163</v>
      </c>
      <c r="E18" s="42" t="s">
        <v>147</v>
      </c>
      <c r="F18" s="42" t="s">
        <v>148</v>
      </c>
      <c r="G18" s="42" t="s">
        <v>149</v>
      </c>
      <c r="H18" s="42">
        <v>65</v>
      </c>
      <c r="I18" s="43">
        <v>37319</v>
      </c>
      <c r="J18" s="44">
        <v>175837</v>
      </c>
      <c r="K18" s="45">
        <v>0.2</v>
      </c>
      <c r="L18" s="42" t="s">
        <v>150</v>
      </c>
      <c r="M18" s="42" t="s">
        <v>173</v>
      </c>
    </row>
    <row r="19" spans="1:13">
      <c r="A19" s="41" t="s">
        <v>211</v>
      </c>
      <c r="B19" s="42" t="s">
        <v>212</v>
      </c>
      <c r="C19" s="42" t="s">
        <v>145</v>
      </c>
      <c r="D19" s="42" t="s">
        <v>208</v>
      </c>
      <c r="E19" s="42" t="s">
        <v>164</v>
      </c>
      <c r="F19" s="42" t="s">
        <v>148</v>
      </c>
      <c r="G19" s="42" t="s">
        <v>213</v>
      </c>
      <c r="H19" s="42">
        <v>64</v>
      </c>
      <c r="I19" s="43">
        <v>37956</v>
      </c>
      <c r="J19" s="44">
        <v>154828</v>
      </c>
      <c r="K19" s="45">
        <v>0.13</v>
      </c>
      <c r="L19" s="42" t="s">
        <v>150</v>
      </c>
      <c r="M19" s="42" t="s">
        <v>151</v>
      </c>
    </row>
    <row r="20" spans="1:13">
      <c r="A20" s="41" t="s">
        <v>214</v>
      </c>
      <c r="B20" s="42" t="s">
        <v>215</v>
      </c>
      <c r="C20" s="42" t="s">
        <v>162</v>
      </c>
      <c r="D20" s="42" t="s">
        <v>146</v>
      </c>
      <c r="E20" s="42" t="s">
        <v>177</v>
      </c>
      <c r="F20" s="42" t="s">
        <v>156</v>
      </c>
      <c r="G20" s="42" t="s">
        <v>165</v>
      </c>
      <c r="H20" s="42">
        <v>64</v>
      </c>
      <c r="I20" s="43">
        <v>41581</v>
      </c>
      <c r="J20" s="44">
        <v>186503</v>
      </c>
      <c r="K20" s="45">
        <v>0.24</v>
      </c>
      <c r="L20" s="42" t="s">
        <v>150</v>
      </c>
      <c r="M20" s="42" t="s">
        <v>216</v>
      </c>
    </row>
    <row r="21" spans="1:13">
      <c r="A21" s="41" t="s">
        <v>217</v>
      </c>
      <c r="B21" s="42" t="s">
        <v>218</v>
      </c>
      <c r="C21" s="42" t="s">
        <v>162</v>
      </c>
      <c r="D21" s="42" t="s">
        <v>53</v>
      </c>
      <c r="E21" s="42" t="s">
        <v>147</v>
      </c>
      <c r="F21" s="42" t="s">
        <v>156</v>
      </c>
      <c r="G21" s="42" t="s">
        <v>157</v>
      </c>
      <c r="H21" s="42">
        <v>45</v>
      </c>
      <c r="I21" s="43">
        <v>37446</v>
      </c>
      <c r="J21" s="44">
        <v>166331</v>
      </c>
      <c r="K21" s="45">
        <v>0.18</v>
      </c>
      <c r="L21" s="42" t="s">
        <v>158</v>
      </c>
      <c r="M21" s="42" t="s">
        <v>159</v>
      </c>
    </row>
    <row r="22" spans="1:13">
      <c r="A22" s="41" t="s">
        <v>219</v>
      </c>
      <c r="B22" s="42" t="s">
        <v>220</v>
      </c>
      <c r="C22" s="42" t="s">
        <v>145</v>
      </c>
      <c r="D22" s="42" t="s">
        <v>146</v>
      </c>
      <c r="E22" s="42" t="s">
        <v>155</v>
      </c>
      <c r="F22" s="42" t="s">
        <v>156</v>
      </c>
      <c r="G22" s="42" t="s">
        <v>213</v>
      </c>
      <c r="H22" s="42">
        <v>56</v>
      </c>
      <c r="I22" s="43">
        <v>40917</v>
      </c>
      <c r="J22" s="44">
        <v>146140</v>
      </c>
      <c r="K22" s="45">
        <v>0.1</v>
      </c>
      <c r="L22" s="42" t="s">
        <v>221</v>
      </c>
      <c r="M22" s="42" t="s">
        <v>222</v>
      </c>
    </row>
    <row r="23" spans="1:13">
      <c r="A23" s="41" t="s">
        <v>223</v>
      </c>
      <c r="B23" s="42" t="s">
        <v>224</v>
      </c>
      <c r="C23" s="42" t="s">
        <v>162</v>
      </c>
      <c r="D23" s="42" t="s">
        <v>53</v>
      </c>
      <c r="E23" s="42" t="s">
        <v>155</v>
      </c>
      <c r="F23" s="42" t="s">
        <v>148</v>
      </c>
      <c r="G23" s="42" t="s">
        <v>213</v>
      </c>
      <c r="H23" s="42">
        <v>36</v>
      </c>
      <c r="I23" s="43">
        <v>44288</v>
      </c>
      <c r="J23" s="44">
        <v>151703</v>
      </c>
      <c r="K23" s="45">
        <v>0.21</v>
      </c>
      <c r="L23" s="42" t="s">
        <v>150</v>
      </c>
      <c r="M23" s="42" t="s">
        <v>184</v>
      </c>
    </row>
    <row r="24" spans="1:13">
      <c r="A24" s="41" t="s">
        <v>225</v>
      </c>
      <c r="B24" s="42" t="s">
        <v>226</v>
      </c>
      <c r="C24" s="42" t="s">
        <v>162</v>
      </c>
      <c r="D24" s="42" t="s">
        <v>146</v>
      </c>
      <c r="E24" s="42" t="s">
        <v>147</v>
      </c>
      <c r="F24" s="42" t="s">
        <v>156</v>
      </c>
      <c r="G24" s="42" t="s">
        <v>213</v>
      </c>
      <c r="H24" s="42">
        <v>59</v>
      </c>
      <c r="I24" s="43">
        <v>37400</v>
      </c>
      <c r="J24" s="44">
        <v>172787</v>
      </c>
      <c r="K24" s="45">
        <v>0.28000000000000003</v>
      </c>
      <c r="L24" s="42" t="s">
        <v>221</v>
      </c>
      <c r="M24" s="42" t="s">
        <v>227</v>
      </c>
    </row>
    <row r="25" spans="1:13">
      <c r="A25" s="41" t="s">
        <v>228</v>
      </c>
      <c r="B25" s="42" t="s">
        <v>98</v>
      </c>
      <c r="C25" s="42" t="s">
        <v>183</v>
      </c>
      <c r="D25" s="42" t="s">
        <v>53</v>
      </c>
      <c r="E25" s="42" t="s">
        <v>164</v>
      </c>
      <c r="F25" s="42" t="s">
        <v>156</v>
      </c>
      <c r="G25" s="42" t="s">
        <v>165</v>
      </c>
      <c r="H25" s="42">
        <v>37</v>
      </c>
      <c r="I25" s="43">
        <v>43713</v>
      </c>
      <c r="J25" s="44">
        <v>49998</v>
      </c>
      <c r="K25" s="45">
        <v>0</v>
      </c>
      <c r="L25" s="42" t="s">
        <v>150</v>
      </c>
      <c r="M25" s="42" t="s">
        <v>151</v>
      </c>
    </row>
    <row r="26" spans="1:13">
      <c r="A26" s="41" t="s">
        <v>229</v>
      </c>
      <c r="B26" s="42" t="s">
        <v>100</v>
      </c>
      <c r="C26" s="42" t="s">
        <v>207</v>
      </c>
      <c r="D26" s="42" t="s">
        <v>53</v>
      </c>
      <c r="E26" s="42" t="s">
        <v>164</v>
      </c>
      <c r="F26" s="42" t="s">
        <v>156</v>
      </c>
      <c r="G26" s="42" t="s">
        <v>157</v>
      </c>
      <c r="H26" s="42">
        <v>44</v>
      </c>
      <c r="I26" s="43">
        <v>41700</v>
      </c>
      <c r="J26" s="44">
        <v>207172</v>
      </c>
      <c r="K26" s="45">
        <v>0.31</v>
      </c>
      <c r="L26" s="42" t="s">
        <v>158</v>
      </c>
      <c r="M26" s="42" t="s">
        <v>159</v>
      </c>
    </row>
    <row r="27" spans="1:13">
      <c r="A27" s="41" t="s">
        <v>230</v>
      </c>
      <c r="B27" s="42" t="s">
        <v>102</v>
      </c>
      <c r="C27" s="42" t="s">
        <v>162</v>
      </c>
      <c r="D27" s="42" t="s">
        <v>193</v>
      </c>
      <c r="E27" s="42" t="s">
        <v>164</v>
      </c>
      <c r="F27" s="42" t="s">
        <v>156</v>
      </c>
      <c r="G27" s="42" t="s">
        <v>149</v>
      </c>
      <c r="H27" s="42">
        <v>41</v>
      </c>
      <c r="I27" s="43">
        <v>42111</v>
      </c>
      <c r="J27" s="44">
        <v>152239</v>
      </c>
      <c r="K27" s="45">
        <v>0.23</v>
      </c>
      <c r="L27" s="42" t="s">
        <v>150</v>
      </c>
      <c r="M27" s="42" t="s">
        <v>216</v>
      </c>
    </row>
    <row r="28" spans="1:13">
      <c r="A28" s="41" t="s">
        <v>231</v>
      </c>
      <c r="B28" s="42" t="s">
        <v>103</v>
      </c>
      <c r="C28" s="42" t="s">
        <v>232</v>
      </c>
      <c r="D28" s="42" t="s">
        <v>197</v>
      </c>
      <c r="E28" s="42" t="s">
        <v>177</v>
      </c>
      <c r="F28" s="42" t="s">
        <v>148</v>
      </c>
      <c r="G28" s="42" t="s">
        <v>213</v>
      </c>
      <c r="H28" s="42">
        <v>56</v>
      </c>
      <c r="I28" s="43">
        <v>38388</v>
      </c>
      <c r="J28" s="44">
        <v>98581</v>
      </c>
      <c r="K28" s="45">
        <v>0</v>
      </c>
      <c r="L28" s="42" t="s">
        <v>221</v>
      </c>
      <c r="M28" s="42" t="s">
        <v>227</v>
      </c>
    </row>
    <row r="29" spans="1:13">
      <c r="A29" s="41" t="s">
        <v>233</v>
      </c>
      <c r="B29" s="42" t="s">
        <v>104</v>
      </c>
      <c r="C29" s="42" t="s">
        <v>207</v>
      </c>
      <c r="D29" s="42" t="s">
        <v>197</v>
      </c>
      <c r="E29" s="42" t="s">
        <v>164</v>
      </c>
      <c r="F29" s="42" t="s">
        <v>156</v>
      </c>
      <c r="G29" s="42" t="s">
        <v>157</v>
      </c>
      <c r="H29" s="42">
        <v>43</v>
      </c>
      <c r="I29" s="43">
        <v>38145</v>
      </c>
      <c r="J29" s="44">
        <v>246231</v>
      </c>
      <c r="K29" s="45">
        <v>0.31</v>
      </c>
      <c r="L29" s="42" t="s">
        <v>150</v>
      </c>
      <c r="M29" s="42" t="s">
        <v>151</v>
      </c>
    </row>
    <row r="30" spans="1:13">
      <c r="A30" s="41" t="s">
        <v>234</v>
      </c>
      <c r="B30" s="42" t="s">
        <v>105</v>
      </c>
      <c r="C30" s="42" t="s">
        <v>235</v>
      </c>
      <c r="D30" s="42" t="s">
        <v>197</v>
      </c>
      <c r="E30" s="42" t="s">
        <v>164</v>
      </c>
      <c r="F30" s="42" t="s">
        <v>156</v>
      </c>
      <c r="G30" s="42" t="s">
        <v>157</v>
      </c>
      <c r="H30" s="42">
        <v>64</v>
      </c>
      <c r="I30" s="43">
        <v>35403</v>
      </c>
      <c r="J30" s="44">
        <v>99354</v>
      </c>
      <c r="K30" s="45">
        <v>0.12</v>
      </c>
      <c r="L30" s="42" t="s">
        <v>158</v>
      </c>
      <c r="M30" s="42" t="s">
        <v>236</v>
      </c>
    </row>
    <row r="31" spans="1:13">
      <c r="A31" s="41" t="s">
        <v>237</v>
      </c>
      <c r="B31" s="42" t="s">
        <v>106</v>
      </c>
      <c r="C31" s="42" t="s">
        <v>207</v>
      </c>
      <c r="D31" s="42" t="s">
        <v>146</v>
      </c>
      <c r="E31" s="42" t="s">
        <v>177</v>
      </c>
      <c r="F31" s="42" t="s">
        <v>156</v>
      </c>
      <c r="G31" s="42" t="s">
        <v>157</v>
      </c>
      <c r="H31" s="42">
        <v>63</v>
      </c>
      <c r="I31" s="43">
        <v>41040</v>
      </c>
      <c r="J31" s="44">
        <v>231141</v>
      </c>
      <c r="K31" s="45">
        <v>0.34</v>
      </c>
      <c r="L31" s="42" t="s">
        <v>158</v>
      </c>
      <c r="M31" s="42" t="s">
        <v>236</v>
      </c>
    </row>
    <row r="32" spans="1:13">
      <c r="A32" s="41" t="s">
        <v>238</v>
      </c>
      <c r="B32" s="42" t="s">
        <v>107</v>
      </c>
      <c r="C32" s="42" t="s">
        <v>239</v>
      </c>
      <c r="D32" s="42" t="s">
        <v>146</v>
      </c>
      <c r="E32" s="42" t="s">
        <v>147</v>
      </c>
      <c r="F32" s="42" t="s">
        <v>156</v>
      </c>
      <c r="G32" s="42" t="s">
        <v>157</v>
      </c>
      <c r="H32" s="42">
        <v>28</v>
      </c>
      <c r="I32" s="43">
        <v>42911</v>
      </c>
      <c r="J32" s="44">
        <v>54775</v>
      </c>
      <c r="K32" s="45">
        <v>0</v>
      </c>
      <c r="L32" s="42" t="s">
        <v>150</v>
      </c>
      <c r="M32" s="42" t="s">
        <v>216</v>
      </c>
    </row>
    <row r="33" spans="1:13">
      <c r="A33" s="41" t="s">
        <v>240</v>
      </c>
      <c r="B33" s="42" t="s">
        <v>108</v>
      </c>
      <c r="C33" s="42" t="s">
        <v>183</v>
      </c>
      <c r="D33" s="42" t="s">
        <v>163</v>
      </c>
      <c r="E33" s="42" t="s">
        <v>155</v>
      </c>
      <c r="F33" s="42" t="s">
        <v>156</v>
      </c>
      <c r="G33" s="42" t="s">
        <v>213</v>
      </c>
      <c r="H33" s="42">
        <v>65</v>
      </c>
      <c r="I33" s="43">
        <v>38123</v>
      </c>
      <c r="J33" s="44">
        <v>55499</v>
      </c>
      <c r="K33" s="45">
        <v>0</v>
      </c>
      <c r="L33" s="42" t="s">
        <v>221</v>
      </c>
      <c r="M33" s="42" t="s">
        <v>222</v>
      </c>
    </row>
    <row r="34" spans="1:13">
      <c r="A34" s="41" t="s">
        <v>241</v>
      </c>
      <c r="B34" s="42" t="s">
        <v>109</v>
      </c>
      <c r="C34" s="42" t="s">
        <v>242</v>
      </c>
      <c r="D34" s="42" t="s">
        <v>53</v>
      </c>
      <c r="E34" s="42" t="s">
        <v>147</v>
      </c>
      <c r="F34" s="42" t="s">
        <v>156</v>
      </c>
      <c r="G34" s="42" t="s">
        <v>165</v>
      </c>
      <c r="H34" s="42">
        <v>61</v>
      </c>
      <c r="I34" s="43">
        <v>39640</v>
      </c>
      <c r="J34" s="44">
        <v>66521</v>
      </c>
      <c r="K34" s="45">
        <v>0</v>
      </c>
      <c r="L34" s="42" t="s">
        <v>150</v>
      </c>
      <c r="M34" s="42" t="s">
        <v>151</v>
      </c>
    </row>
    <row r="35" spans="1:13">
      <c r="A35" s="41" t="s">
        <v>243</v>
      </c>
      <c r="B35" s="42" t="s">
        <v>110</v>
      </c>
      <c r="C35" s="42" t="s">
        <v>176</v>
      </c>
      <c r="D35" s="42" t="s">
        <v>53</v>
      </c>
      <c r="E35" s="42" t="s">
        <v>164</v>
      </c>
      <c r="F35" s="42" t="s">
        <v>156</v>
      </c>
      <c r="G35" s="42" t="s">
        <v>157</v>
      </c>
      <c r="H35" s="42">
        <v>30</v>
      </c>
      <c r="I35" s="43">
        <v>42642</v>
      </c>
      <c r="J35" s="44">
        <v>59100</v>
      </c>
      <c r="K35" s="45">
        <v>0</v>
      </c>
      <c r="L35" s="42" t="s">
        <v>158</v>
      </c>
      <c r="M35" s="42" t="s">
        <v>159</v>
      </c>
    </row>
    <row r="36" spans="1:13">
      <c r="A36" s="41" t="s">
        <v>244</v>
      </c>
      <c r="B36" s="42" t="s">
        <v>111</v>
      </c>
      <c r="C36" s="42" t="s">
        <v>183</v>
      </c>
      <c r="D36" s="42" t="s">
        <v>163</v>
      </c>
      <c r="E36" s="42" t="s">
        <v>147</v>
      </c>
      <c r="F36" s="42" t="s">
        <v>148</v>
      </c>
      <c r="G36" s="42" t="s">
        <v>165</v>
      </c>
      <c r="H36" s="42">
        <v>27</v>
      </c>
      <c r="I36" s="43">
        <v>43226</v>
      </c>
      <c r="J36" s="44">
        <v>49011</v>
      </c>
      <c r="K36" s="45">
        <v>0</v>
      </c>
      <c r="L36" s="42" t="s">
        <v>150</v>
      </c>
      <c r="M36" s="42" t="s">
        <v>166</v>
      </c>
    </row>
    <row r="37" spans="1:13">
      <c r="A37" s="41" t="s">
        <v>245</v>
      </c>
      <c r="B37" s="42" t="s">
        <v>112</v>
      </c>
      <c r="C37" s="42" t="s">
        <v>246</v>
      </c>
      <c r="D37" s="42" t="s">
        <v>146</v>
      </c>
      <c r="E37" s="42" t="s">
        <v>155</v>
      </c>
      <c r="F37" s="42" t="s">
        <v>148</v>
      </c>
      <c r="G37" s="42" t="s">
        <v>165</v>
      </c>
      <c r="H37" s="42">
        <v>32</v>
      </c>
      <c r="I37" s="43">
        <v>41681</v>
      </c>
      <c r="J37" s="44">
        <v>99575</v>
      </c>
      <c r="K37" s="45">
        <v>0</v>
      </c>
      <c r="L37" s="42" t="s">
        <v>150</v>
      </c>
      <c r="M37" s="42" t="s">
        <v>188</v>
      </c>
    </row>
    <row r="38" spans="1:13">
      <c r="A38" s="41" t="s">
        <v>247</v>
      </c>
      <c r="B38" s="42" t="s">
        <v>113</v>
      </c>
      <c r="C38" s="42" t="s">
        <v>196</v>
      </c>
      <c r="D38" s="42" t="s">
        <v>197</v>
      </c>
      <c r="E38" s="42" t="s">
        <v>155</v>
      </c>
      <c r="F38" s="42" t="s">
        <v>148</v>
      </c>
      <c r="G38" s="42" t="s">
        <v>157</v>
      </c>
      <c r="H38" s="42">
        <v>34</v>
      </c>
      <c r="I38" s="43">
        <v>43815</v>
      </c>
      <c r="J38" s="44">
        <v>99989</v>
      </c>
      <c r="K38" s="45">
        <v>0</v>
      </c>
      <c r="L38" s="42" t="s">
        <v>158</v>
      </c>
      <c r="M38" s="42" t="s">
        <v>248</v>
      </c>
    </row>
    <row r="39" spans="1:13">
      <c r="A39" s="41" t="s">
        <v>249</v>
      </c>
      <c r="B39" s="42" t="s">
        <v>114</v>
      </c>
      <c r="C39" s="42" t="s">
        <v>207</v>
      </c>
      <c r="D39" s="42" t="s">
        <v>208</v>
      </c>
      <c r="E39" s="42" t="s">
        <v>147</v>
      </c>
      <c r="F39" s="42" t="s">
        <v>156</v>
      </c>
      <c r="G39" s="42" t="s">
        <v>165</v>
      </c>
      <c r="H39" s="42">
        <v>27</v>
      </c>
      <c r="I39" s="43">
        <v>43758</v>
      </c>
      <c r="J39" s="44">
        <v>256420</v>
      </c>
      <c r="K39" s="45">
        <v>0.3</v>
      </c>
      <c r="L39" s="42" t="s">
        <v>150</v>
      </c>
      <c r="M39" s="42" t="s">
        <v>173</v>
      </c>
    </row>
    <row r="40" spans="1:13">
      <c r="A40" s="41" t="s">
        <v>250</v>
      </c>
      <c r="B40" s="42" t="s">
        <v>115</v>
      </c>
      <c r="C40" s="42" t="s">
        <v>154</v>
      </c>
      <c r="D40" s="42" t="s">
        <v>146</v>
      </c>
      <c r="E40" s="42" t="s">
        <v>155</v>
      </c>
      <c r="F40" s="42" t="s">
        <v>148</v>
      </c>
      <c r="G40" s="42" t="s">
        <v>213</v>
      </c>
      <c r="H40" s="42">
        <v>35</v>
      </c>
      <c r="I40" s="43">
        <v>41409</v>
      </c>
      <c r="J40" s="44">
        <v>78940</v>
      </c>
      <c r="K40" s="45">
        <v>0</v>
      </c>
      <c r="L40" s="42" t="s">
        <v>150</v>
      </c>
      <c r="M40" s="42" t="s">
        <v>184</v>
      </c>
    </row>
    <row r="41" spans="1:13">
      <c r="A41" s="41" t="s">
        <v>251</v>
      </c>
      <c r="B41" s="42" t="s">
        <v>116</v>
      </c>
      <c r="C41" s="42" t="s">
        <v>246</v>
      </c>
      <c r="D41" s="42" t="s">
        <v>146</v>
      </c>
      <c r="E41" s="42" t="s">
        <v>177</v>
      </c>
      <c r="F41" s="42" t="s">
        <v>148</v>
      </c>
      <c r="G41" s="42" t="s">
        <v>213</v>
      </c>
      <c r="H41" s="42">
        <v>57</v>
      </c>
      <c r="I41" s="43">
        <v>34337</v>
      </c>
      <c r="J41" s="44">
        <v>82872</v>
      </c>
      <c r="K41" s="45">
        <v>0</v>
      </c>
      <c r="L41" s="42" t="s">
        <v>221</v>
      </c>
      <c r="M41" s="42" t="s">
        <v>222</v>
      </c>
    </row>
    <row r="42" spans="1:13">
      <c r="A42" s="41" t="s">
        <v>252</v>
      </c>
      <c r="B42" s="42" t="s">
        <v>117</v>
      </c>
      <c r="C42" s="42" t="s">
        <v>253</v>
      </c>
      <c r="D42" s="42" t="s">
        <v>193</v>
      </c>
      <c r="E42" s="42" t="s">
        <v>164</v>
      </c>
      <c r="F42" s="42" t="s">
        <v>156</v>
      </c>
      <c r="G42" s="42" t="s">
        <v>157</v>
      </c>
      <c r="H42" s="42">
        <v>30</v>
      </c>
      <c r="I42" s="43">
        <v>42884</v>
      </c>
      <c r="J42" s="44">
        <v>86317</v>
      </c>
      <c r="K42" s="45">
        <v>0</v>
      </c>
      <c r="L42" s="42" t="s">
        <v>158</v>
      </c>
      <c r="M42" s="42" t="s">
        <v>248</v>
      </c>
    </row>
    <row r="43" spans="1:13">
      <c r="A43" s="41" t="s">
        <v>254</v>
      </c>
      <c r="B43" s="42" t="s">
        <v>118</v>
      </c>
      <c r="C43" s="42" t="s">
        <v>180</v>
      </c>
      <c r="D43" s="42" t="s">
        <v>208</v>
      </c>
      <c r="E43" s="42" t="s">
        <v>164</v>
      </c>
      <c r="F43" s="42" t="s">
        <v>148</v>
      </c>
      <c r="G43" s="42" t="s">
        <v>165</v>
      </c>
      <c r="H43" s="42">
        <v>53</v>
      </c>
      <c r="I43" s="43">
        <v>41601</v>
      </c>
      <c r="J43" s="44">
        <v>113135</v>
      </c>
      <c r="K43" s="45">
        <v>0.05</v>
      </c>
      <c r="L43" s="42" t="s">
        <v>150</v>
      </c>
      <c r="M43" s="42" t="s">
        <v>188</v>
      </c>
    </row>
    <row r="44" spans="1:13">
      <c r="A44" s="41" t="s">
        <v>255</v>
      </c>
      <c r="B44" s="42" t="s">
        <v>119</v>
      </c>
      <c r="C44" s="42" t="s">
        <v>207</v>
      </c>
      <c r="D44" s="42" t="s">
        <v>146</v>
      </c>
      <c r="E44" s="42" t="s">
        <v>164</v>
      </c>
      <c r="F44" s="42" t="s">
        <v>156</v>
      </c>
      <c r="G44" s="42" t="s">
        <v>165</v>
      </c>
      <c r="H44" s="42">
        <v>52</v>
      </c>
      <c r="I44" s="43">
        <v>38664</v>
      </c>
      <c r="J44" s="44">
        <v>199808</v>
      </c>
      <c r="K44" s="45">
        <v>0.32</v>
      </c>
      <c r="L44" s="42" t="s">
        <v>150</v>
      </c>
      <c r="M44" s="42" t="s">
        <v>151</v>
      </c>
    </row>
    <row r="45" spans="1:13">
      <c r="A45" s="41" t="s">
        <v>256</v>
      </c>
      <c r="B45" s="42" t="s">
        <v>120</v>
      </c>
      <c r="C45" s="42" t="s">
        <v>176</v>
      </c>
      <c r="D45" s="42" t="s">
        <v>53</v>
      </c>
      <c r="E45" s="42" t="s">
        <v>164</v>
      </c>
      <c r="F45" s="42" t="s">
        <v>156</v>
      </c>
      <c r="G45" s="42" t="s">
        <v>157</v>
      </c>
      <c r="H45" s="42">
        <v>37</v>
      </c>
      <c r="I45" s="43">
        <v>41592</v>
      </c>
      <c r="J45" s="44">
        <v>56037</v>
      </c>
      <c r="K45" s="45">
        <v>0</v>
      </c>
      <c r="L45" s="42" t="s">
        <v>158</v>
      </c>
      <c r="M45" s="42" t="s">
        <v>202</v>
      </c>
    </row>
    <row r="46" spans="1:13">
      <c r="A46" s="41" t="s">
        <v>257</v>
      </c>
      <c r="B46" s="42" t="s">
        <v>121</v>
      </c>
      <c r="C46" s="42" t="s">
        <v>145</v>
      </c>
      <c r="D46" s="42" t="s">
        <v>208</v>
      </c>
      <c r="E46" s="42" t="s">
        <v>147</v>
      </c>
      <c r="F46" s="42" t="s">
        <v>148</v>
      </c>
      <c r="G46" s="42" t="s">
        <v>165</v>
      </c>
      <c r="H46" s="42">
        <v>29</v>
      </c>
      <c r="I46" s="43">
        <v>43609</v>
      </c>
      <c r="J46" s="44">
        <v>122350</v>
      </c>
      <c r="K46" s="45">
        <v>0.12</v>
      </c>
      <c r="L46" s="42" t="s">
        <v>150</v>
      </c>
      <c r="M46" s="42" t="s">
        <v>173</v>
      </c>
    </row>
    <row r="47" spans="1:13">
      <c r="A47" s="41" t="s">
        <v>258</v>
      </c>
      <c r="B47" s="42" t="s">
        <v>122</v>
      </c>
      <c r="C47" s="42" t="s">
        <v>246</v>
      </c>
      <c r="D47" s="42" t="s">
        <v>146</v>
      </c>
      <c r="E47" s="42" t="s">
        <v>147</v>
      </c>
      <c r="F47" s="42" t="s">
        <v>156</v>
      </c>
      <c r="G47" s="42" t="s">
        <v>165</v>
      </c>
      <c r="H47" s="42">
        <v>40</v>
      </c>
      <c r="I47" s="43">
        <v>40486</v>
      </c>
      <c r="J47" s="44">
        <v>92952</v>
      </c>
      <c r="K47" s="45">
        <v>0</v>
      </c>
      <c r="L47" s="42" t="s">
        <v>150</v>
      </c>
      <c r="M47" s="42" t="s">
        <v>151</v>
      </c>
    </row>
    <row r="48" spans="1:13">
      <c r="A48" s="41" t="s">
        <v>259</v>
      </c>
      <c r="B48" s="42" t="s">
        <v>123</v>
      </c>
      <c r="C48" s="42" t="s">
        <v>169</v>
      </c>
      <c r="D48" s="42" t="s">
        <v>146</v>
      </c>
      <c r="E48" s="42" t="s">
        <v>177</v>
      </c>
      <c r="F48" s="42" t="s">
        <v>156</v>
      </c>
      <c r="G48" s="42" t="s">
        <v>213</v>
      </c>
      <c r="H48" s="42">
        <v>32</v>
      </c>
      <c r="I48" s="43">
        <v>41353</v>
      </c>
      <c r="J48" s="44">
        <v>79921</v>
      </c>
      <c r="K48" s="45">
        <v>0.05</v>
      </c>
      <c r="L48" s="42" t="s">
        <v>150</v>
      </c>
      <c r="M48" s="42" t="s">
        <v>188</v>
      </c>
    </row>
    <row r="49" spans="1:13">
      <c r="A49" s="41" t="s">
        <v>260</v>
      </c>
      <c r="B49" s="42" t="s">
        <v>124</v>
      </c>
      <c r="C49" s="42" t="s">
        <v>162</v>
      </c>
      <c r="D49" s="42" t="s">
        <v>146</v>
      </c>
      <c r="E49" s="42" t="s">
        <v>147</v>
      </c>
      <c r="F49" s="42" t="s">
        <v>148</v>
      </c>
      <c r="G49" s="42" t="s">
        <v>149</v>
      </c>
      <c r="H49" s="42">
        <v>37</v>
      </c>
      <c r="I49" s="43">
        <v>40076</v>
      </c>
      <c r="J49" s="44">
        <v>167199</v>
      </c>
      <c r="K49" s="45">
        <v>0.2</v>
      </c>
      <c r="L49" s="42" t="s">
        <v>150</v>
      </c>
      <c r="M49" s="42" t="s">
        <v>151</v>
      </c>
    </row>
    <row r="50" spans="1:13">
      <c r="A50" s="41" t="s">
        <v>261</v>
      </c>
      <c r="B50" s="42" t="s">
        <v>125</v>
      </c>
      <c r="C50" s="42" t="s">
        <v>232</v>
      </c>
      <c r="D50" s="42" t="s">
        <v>197</v>
      </c>
      <c r="E50" s="42" t="s">
        <v>147</v>
      </c>
      <c r="F50" s="42" t="s">
        <v>156</v>
      </c>
      <c r="G50" s="42" t="s">
        <v>165</v>
      </c>
      <c r="H50" s="42">
        <v>52</v>
      </c>
      <c r="I50" s="43">
        <v>41199</v>
      </c>
      <c r="J50" s="44">
        <v>71476</v>
      </c>
      <c r="K50" s="45">
        <v>0</v>
      </c>
      <c r="L50" s="42" t="s">
        <v>150</v>
      </c>
      <c r="M50" s="42" t="s">
        <v>173</v>
      </c>
    </row>
    <row r="51" spans="1:13">
      <c r="A51" s="41" t="s">
        <v>262</v>
      </c>
      <c r="B51" s="42" t="s">
        <v>126</v>
      </c>
      <c r="C51" s="42" t="s">
        <v>162</v>
      </c>
      <c r="D51" s="42" t="s">
        <v>197</v>
      </c>
      <c r="E51" s="42" t="s">
        <v>155</v>
      </c>
      <c r="F51" s="42" t="s">
        <v>148</v>
      </c>
      <c r="G51" s="42" t="s">
        <v>165</v>
      </c>
      <c r="H51" s="42">
        <v>45</v>
      </c>
      <c r="I51" s="43">
        <v>41941</v>
      </c>
      <c r="J51" s="44">
        <v>189420</v>
      </c>
      <c r="K51" s="45">
        <v>0.2</v>
      </c>
      <c r="L51" s="42" t="s">
        <v>150</v>
      </c>
      <c r="M51" s="42" t="s">
        <v>151</v>
      </c>
    </row>
    <row r="52" spans="1:13">
      <c r="A52" s="41" t="s">
        <v>263</v>
      </c>
      <c r="B52" s="42" t="s">
        <v>127</v>
      </c>
      <c r="C52" s="42" t="s">
        <v>264</v>
      </c>
      <c r="D52" s="42" t="s">
        <v>193</v>
      </c>
      <c r="E52" s="42" t="s">
        <v>147</v>
      </c>
      <c r="F52" s="42" t="s">
        <v>148</v>
      </c>
      <c r="G52" s="42" t="s">
        <v>165</v>
      </c>
      <c r="H52" s="42">
        <v>64</v>
      </c>
      <c r="I52" s="43">
        <v>37184</v>
      </c>
      <c r="J52" s="44">
        <v>64057</v>
      </c>
      <c r="K52" s="45">
        <v>0</v>
      </c>
      <c r="L52" s="42" t="s">
        <v>150</v>
      </c>
      <c r="M52" s="42" t="s">
        <v>173</v>
      </c>
    </row>
    <row r="53" spans="1:13">
      <c r="A53" s="41" t="s">
        <v>265</v>
      </c>
      <c r="B53" s="42" t="s">
        <v>128</v>
      </c>
      <c r="C53" s="42" t="s">
        <v>242</v>
      </c>
      <c r="D53" s="42" t="s">
        <v>208</v>
      </c>
      <c r="E53" s="42" t="s">
        <v>155</v>
      </c>
      <c r="F53" s="42" t="s">
        <v>148</v>
      </c>
      <c r="G53" s="42" t="s">
        <v>149</v>
      </c>
      <c r="H53" s="42">
        <v>27</v>
      </c>
      <c r="I53" s="43">
        <v>44460</v>
      </c>
      <c r="J53" s="44">
        <v>68728</v>
      </c>
      <c r="K53" s="45">
        <v>0</v>
      </c>
      <c r="L53" s="42" t="s">
        <v>150</v>
      </c>
      <c r="M53" s="42" t="s">
        <v>173</v>
      </c>
    </row>
    <row r="54" spans="1:13">
      <c r="A54" s="41" t="s">
        <v>266</v>
      </c>
      <c r="B54" s="42" t="s">
        <v>129</v>
      </c>
      <c r="C54" s="42" t="s">
        <v>145</v>
      </c>
      <c r="D54" s="42" t="s">
        <v>146</v>
      </c>
      <c r="E54" s="42" t="s">
        <v>155</v>
      </c>
      <c r="F54" s="42" t="s">
        <v>148</v>
      </c>
      <c r="G54" s="42" t="s">
        <v>157</v>
      </c>
      <c r="H54" s="42">
        <v>25</v>
      </c>
      <c r="I54" s="43">
        <v>44379</v>
      </c>
      <c r="J54" s="44">
        <v>125633</v>
      </c>
      <c r="K54" s="45">
        <v>0.11</v>
      </c>
      <c r="L54" s="42" t="s">
        <v>158</v>
      </c>
      <c r="M54" s="42" t="s">
        <v>236</v>
      </c>
    </row>
    <row r="55" spans="1:13">
      <c r="A55" s="41" t="s">
        <v>267</v>
      </c>
      <c r="B55" s="42" t="s">
        <v>268</v>
      </c>
      <c r="C55" s="42" t="s">
        <v>242</v>
      </c>
      <c r="D55" s="42" t="s">
        <v>208</v>
      </c>
      <c r="E55" s="42" t="s">
        <v>155</v>
      </c>
      <c r="F55" s="42" t="s">
        <v>156</v>
      </c>
      <c r="G55" s="42" t="s">
        <v>213</v>
      </c>
      <c r="H55" s="42">
        <v>35</v>
      </c>
      <c r="I55" s="43">
        <v>40678</v>
      </c>
      <c r="J55" s="44">
        <v>66889</v>
      </c>
      <c r="K55" s="45">
        <v>0</v>
      </c>
      <c r="L55" s="42" t="s">
        <v>150</v>
      </c>
      <c r="M55" s="42" t="s">
        <v>216</v>
      </c>
    </row>
    <row r="56" spans="1:13">
      <c r="A56" s="41" t="s">
        <v>269</v>
      </c>
      <c r="B56" s="42" t="s">
        <v>270</v>
      </c>
      <c r="C56" s="42" t="s">
        <v>162</v>
      </c>
      <c r="D56" s="42" t="s">
        <v>187</v>
      </c>
      <c r="E56" s="42" t="s">
        <v>147</v>
      </c>
      <c r="F56" s="42" t="s">
        <v>148</v>
      </c>
      <c r="G56" s="42" t="s">
        <v>157</v>
      </c>
      <c r="H56" s="42">
        <v>36</v>
      </c>
      <c r="I56" s="43">
        <v>42276</v>
      </c>
      <c r="J56" s="44">
        <v>178700</v>
      </c>
      <c r="K56" s="45">
        <v>0.28999999999999998</v>
      </c>
      <c r="L56" s="42" t="s">
        <v>150</v>
      </c>
      <c r="M56" s="42" t="s">
        <v>151</v>
      </c>
    </row>
    <row r="57" spans="1:13">
      <c r="A57" s="41" t="s">
        <v>271</v>
      </c>
      <c r="B57" s="42" t="s">
        <v>272</v>
      </c>
      <c r="C57" s="42" t="s">
        <v>273</v>
      </c>
      <c r="D57" s="42" t="s">
        <v>197</v>
      </c>
      <c r="E57" s="42" t="s">
        <v>147</v>
      </c>
      <c r="F57" s="42" t="s">
        <v>148</v>
      </c>
      <c r="G57" s="42" t="s">
        <v>165</v>
      </c>
      <c r="H57" s="42">
        <v>33</v>
      </c>
      <c r="I57" s="43">
        <v>43456</v>
      </c>
      <c r="J57" s="44">
        <v>83990</v>
      </c>
      <c r="K57" s="45">
        <v>0</v>
      </c>
      <c r="L57" s="42" t="s">
        <v>150</v>
      </c>
      <c r="M57" s="42" t="s">
        <v>166</v>
      </c>
    </row>
    <row r="58" spans="1:13">
      <c r="A58" s="41" t="s">
        <v>274</v>
      </c>
      <c r="B58" s="42" t="s">
        <v>275</v>
      </c>
      <c r="C58" s="42" t="s">
        <v>276</v>
      </c>
      <c r="D58" s="42" t="s">
        <v>197</v>
      </c>
      <c r="E58" s="42" t="s">
        <v>177</v>
      </c>
      <c r="F58" s="42" t="s">
        <v>148</v>
      </c>
      <c r="G58" s="42" t="s">
        <v>165</v>
      </c>
      <c r="H58" s="42">
        <v>52</v>
      </c>
      <c r="I58" s="43">
        <v>38696</v>
      </c>
      <c r="J58" s="44">
        <v>102043</v>
      </c>
      <c r="K58" s="45">
        <v>0</v>
      </c>
      <c r="L58" s="42" t="s">
        <v>150</v>
      </c>
      <c r="M58" s="42" t="s">
        <v>166</v>
      </c>
    </row>
    <row r="59" spans="1:13">
      <c r="A59" s="41" t="s">
        <v>277</v>
      </c>
      <c r="B59" s="42" t="s">
        <v>278</v>
      </c>
      <c r="C59" s="42" t="s">
        <v>279</v>
      </c>
      <c r="D59" s="42" t="s">
        <v>197</v>
      </c>
      <c r="E59" s="42" t="s">
        <v>155</v>
      </c>
      <c r="F59" s="42" t="s">
        <v>148</v>
      </c>
      <c r="G59" s="42" t="s">
        <v>157</v>
      </c>
      <c r="H59" s="42">
        <v>46</v>
      </c>
      <c r="I59" s="43">
        <v>37041</v>
      </c>
      <c r="J59" s="44">
        <v>90678</v>
      </c>
      <c r="K59" s="45">
        <v>0</v>
      </c>
      <c r="L59" s="42" t="s">
        <v>150</v>
      </c>
      <c r="M59" s="42" t="s">
        <v>216</v>
      </c>
    </row>
    <row r="60" spans="1:13">
      <c r="A60" s="41" t="s">
        <v>280</v>
      </c>
      <c r="B60" s="42" t="s">
        <v>281</v>
      </c>
      <c r="C60" s="42" t="s">
        <v>282</v>
      </c>
      <c r="D60" s="42" t="s">
        <v>193</v>
      </c>
      <c r="E60" s="42" t="s">
        <v>155</v>
      </c>
      <c r="F60" s="42" t="s">
        <v>148</v>
      </c>
      <c r="G60" s="42" t="s">
        <v>149</v>
      </c>
      <c r="H60" s="42">
        <v>46</v>
      </c>
      <c r="I60" s="43">
        <v>39681</v>
      </c>
      <c r="J60" s="44">
        <v>59067</v>
      </c>
      <c r="K60" s="45">
        <v>0</v>
      </c>
      <c r="L60" s="42" t="s">
        <v>150</v>
      </c>
      <c r="M60" s="42" t="s">
        <v>184</v>
      </c>
    </row>
    <row r="61" spans="1:13">
      <c r="A61" s="41" t="s">
        <v>283</v>
      </c>
      <c r="B61" s="42" t="s">
        <v>284</v>
      </c>
      <c r="C61" s="42" t="s">
        <v>145</v>
      </c>
      <c r="D61" s="42" t="s">
        <v>208</v>
      </c>
      <c r="E61" s="42" t="s">
        <v>147</v>
      </c>
      <c r="F61" s="42" t="s">
        <v>156</v>
      </c>
      <c r="G61" s="42" t="s">
        <v>157</v>
      </c>
      <c r="H61" s="42">
        <v>45</v>
      </c>
      <c r="I61" s="43">
        <v>44266</v>
      </c>
      <c r="J61" s="44">
        <v>135062</v>
      </c>
      <c r="K61" s="45">
        <v>0.15</v>
      </c>
      <c r="L61" s="42" t="s">
        <v>158</v>
      </c>
      <c r="M61" s="42" t="s">
        <v>248</v>
      </c>
    </row>
    <row r="62" spans="1:13">
      <c r="A62" s="41" t="s">
        <v>285</v>
      </c>
      <c r="B62" s="42" t="s">
        <v>286</v>
      </c>
      <c r="C62" s="42" t="s">
        <v>145</v>
      </c>
      <c r="D62" s="42" t="s">
        <v>146</v>
      </c>
      <c r="E62" s="42" t="s">
        <v>177</v>
      </c>
      <c r="F62" s="42" t="s">
        <v>148</v>
      </c>
      <c r="G62" s="42" t="s">
        <v>213</v>
      </c>
      <c r="H62" s="42">
        <v>55</v>
      </c>
      <c r="I62" s="43">
        <v>38945</v>
      </c>
      <c r="J62" s="44">
        <v>159044</v>
      </c>
      <c r="K62" s="45">
        <v>0.1</v>
      </c>
      <c r="L62" s="42" t="s">
        <v>221</v>
      </c>
      <c r="M62" s="42" t="s">
        <v>222</v>
      </c>
    </row>
    <row r="63" spans="1:13">
      <c r="A63" s="41" t="s">
        <v>287</v>
      </c>
      <c r="B63" s="42" t="s">
        <v>288</v>
      </c>
      <c r="C63" s="42" t="s">
        <v>172</v>
      </c>
      <c r="D63" s="42" t="s">
        <v>187</v>
      </c>
      <c r="E63" s="42" t="s">
        <v>155</v>
      </c>
      <c r="F63" s="42" t="s">
        <v>148</v>
      </c>
      <c r="G63" s="42" t="s">
        <v>213</v>
      </c>
      <c r="H63" s="42">
        <v>44</v>
      </c>
      <c r="I63" s="43">
        <v>43467</v>
      </c>
      <c r="J63" s="44">
        <v>74691</v>
      </c>
      <c r="K63" s="45">
        <v>0</v>
      </c>
      <c r="L63" s="42" t="s">
        <v>221</v>
      </c>
      <c r="M63" s="42" t="s">
        <v>222</v>
      </c>
    </row>
    <row r="64" spans="1:13">
      <c r="A64" s="41" t="s">
        <v>289</v>
      </c>
      <c r="B64" s="42" t="s">
        <v>290</v>
      </c>
      <c r="C64" s="42" t="s">
        <v>235</v>
      </c>
      <c r="D64" s="42" t="s">
        <v>197</v>
      </c>
      <c r="E64" s="42" t="s">
        <v>177</v>
      </c>
      <c r="F64" s="42" t="s">
        <v>148</v>
      </c>
      <c r="G64" s="42" t="s">
        <v>213</v>
      </c>
      <c r="H64" s="42">
        <v>44</v>
      </c>
      <c r="I64" s="43">
        <v>39800</v>
      </c>
      <c r="J64" s="44">
        <v>92753</v>
      </c>
      <c r="K64" s="45">
        <v>0.13</v>
      </c>
      <c r="L64" s="42" t="s">
        <v>150</v>
      </c>
      <c r="M64" s="42" t="s">
        <v>188</v>
      </c>
    </row>
    <row r="65" spans="1:13">
      <c r="A65" s="41" t="s">
        <v>291</v>
      </c>
      <c r="B65" s="42" t="s">
        <v>292</v>
      </c>
      <c r="C65" s="42" t="s">
        <v>207</v>
      </c>
      <c r="D65" s="42" t="s">
        <v>193</v>
      </c>
      <c r="E65" s="42" t="s">
        <v>164</v>
      </c>
      <c r="F65" s="42" t="s">
        <v>156</v>
      </c>
      <c r="G65" s="42" t="s">
        <v>149</v>
      </c>
      <c r="H65" s="42">
        <v>45</v>
      </c>
      <c r="I65" s="43">
        <v>41493</v>
      </c>
      <c r="J65" s="44">
        <v>236946</v>
      </c>
      <c r="K65" s="45">
        <v>0.37</v>
      </c>
      <c r="L65" s="42" t="s">
        <v>150</v>
      </c>
      <c r="M65" s="42" t="s">
        <v>151</v>
      </c>
    </row>
    <row r="66" spans="1:13">
      <c r="A66" s="41" t="s">
        <v>293</v>
      </c>
      <c r="B66" s="42" t="s">
        <v>294</v>
      </c>
      <c r="C66" s="42" t="s">
        <v>183</v>
      </c>
      <c r="D66" s="42" t="s">
        <v>163</v>
      </c>
      <c r="E66" s="42" t="s">
        <v>177</v>
      </c>
      <c r="F66" s="42" t="s">
        <v>148</v>
      </c>
      <c r="G66" s="42" t="s">
        <v>149</v>
      </c>
      <c r="H66" s="42">
        <v>36</v>
      </c>
      <c r="I66" s="43">
        <v>44435</v>
      </c>
      <c r="J66" s="44">
        <v>48906</v>
      </c>
      <c r="K66" s="45">
        <v>0</v>
      </c>
      <c r="L66" s="42" t="s">
        <v>150</v>
      </c>
      <c r="M66" s="42" t="s">
        <v>184</v>
      </c>
    </row>
    <row r="67" spans="1:13">
      <c r="A67" s="41" t="s">
        <v>295</v>
      </c>
      <c r="B67" s="42" t="s">
        <v>296</v>
      </c>
      <c r="C67" s="42" t="s">
        <v>172</v>
      </c>
      <c r="D67" s="42" t="s">
        <v>53</v>
      </c>
      <c r="E67" s="42" t="s">
        <v>177</v>
      </c>
      <c r="F67" s="42" t="s">
        <v>148</v>
      </c>
      <c r="G67" s="42" t="s">
        <v>165</v>
      </c>
      <c r="H67" s="42">
        <v>38</v>
      </c>
      <c r="I67" s="43">
        <v>39474</v>
      </c>
      <c r="J67" s="44">
        <v>80024</v>
      </c>
      <c r="K67" s="45">
        <v>0</v>
      </c>
      <c r="L67" s="42" t="s">
        <v>150</v>
      </c>
      <c r="M67" s="42" t="s">
        <v>216</v>
      </c>
    </row>
    <row r="68" spans="1:13">
      <c r="A68" s="41" t="s">
        <v>297</v>
      </c>
      <c r="B68" s="42" t="s">
        <v>298</v>
      </c>
      <c r="C68" s="42" t="s">
        <v>264</v>
      </c>
      <c r="D68" s="42" t="s">
        <v>193</v>
      </c>
      <c r="E68" s="42" t="s">
        <v>164</v>
      </c>
      <c r="F68" s="42" t="s">
        <v>148</v>
      </c>
      <c r="G68" s="42" t="s">
        <v>165</v>
      </c>
      <c r="H68" s="42">
        <v>41</v>
      </c>
      <c r="I68" s="43">
        <v>40109</v>
      </c>
      <c r="J68" s="44">
        <v>54415</v>
      </c>
      <c r="K68" s="45">
        <v>0</v>
      </c>
      <c r="L68" s="42" t="s">
        <v>150</v>
      </c>
      <c r="M68" s="42" t="s">
        <v>151</v>
      </c>
    </row>
    <row r="69" spans="1:13">
      <c r="A69" s="41" t="s">
        <v>299</v>
      </c>
      <c r="B69" s="42" t="s">
        <v>300</v>
      </c>
      <c r="C69" s="42" t="s">
        <v>180</v>
      </c>
      <c r="D69" s="42" t="s">
        <v>208</v>
      </c>
      <c r="E69" s="42" t="s">
        <v>147</v>
      </c>
      <c r="F69" s="42" t="s">
        <v>148</v>
      </c>
      <c r="G69" s="42" t="s">
        <v>157</v>
      </c>
      <c r="H69" s="42">
        <v>30</v>
      </c>
      <c r="I69" s="43">
        <v>42484</v>
      </c>
      <c r="J69" s="44">
        <v>120341</v>
      </c>
      <c r="K69" s="45">
        <v>7.0000000000000007E-2</v>
      </c>
      <c r="L69" s="42" t="s">
        <v>150</v>
      </c>
      <c r="M69" s="42" t="s">
        <v>151</v>
      </c>
    </row>
    <row r="70" spans="1:13">
      <c r="A70" s="41" t="s">
        <v>301</v>
      </c>
      <c r="B70" s="42" t="s">
        <v>302</v>
      </c>
      <c r="C70" s="42" t="s">
        <v>207</v>
      </c>
      <c r="D70" s="42" t="s">
        <v>146</v>
      </c>
      <c r="E70" s="42" t="s">
        <v>164</v>
      </c>
      <c r="F70" s="42" t="s">
        <v>148</v>
      </c>
      <c r="G70" s="42" t="s">
        <v>213</v>
      </c>
      <c r="H70" s="42">
        <v>43</v>
      </c>
      <c r="I70" s="43">
        <v>40029</v>
      </c>
      <c r="J70" s="44">
        <v>208415</v>
      </c>
      <c r="K70" s="45">
        <v>0.35</v>
      </c>
      <c r="L70" s="42" t="s">
        <v>150</v>
      </c>
      <c r="M70" s="42" t="s">
        <v>151</v>
      </c>
    </row>
    <row r="71" spans="1:13">
      <c r="A71" s="41" t="s">
        <v>303</v>
      </c>
      <c r="B71" s="42" t="s">
        <v>304</v>
      </c>
      <c r="C71" s="42" t="s">
        <v>305</v>
      </c>
      <c r="D71" s="42" t="s">
        <v>146</v>
      </c>
      <c r="E71" s="42" t="s">
        <v>164</v>
      </c>
      <c r="F71" s="42" t="s">
        <v>148</v>
      </c>
      <c r="G71" s="42" t="s">
        <v>157</v>
      </c>
      <c r="H71" s="42">
        <v>32</v>
      </c>
      <c r="I71" s="43">
        <v>43835</v>
      </c>
      <c r="J71" s="44">
        <v>78844</v>
      </c>
      <c r="K71" s="45">
        <v>0</v>
      </c>
      <c r="L71" s="42" t="s">
        <v>150</v>
      </c>
      <c r="M71" s="42" t="s">
        <v>151</v>
      </c>
    </row>
    <row r="72" spans="1:13">
      <c r="A72" s="41" t="s">
        <v>306</v>
      </c>
      <c r="B72" s="42" t="s">
        <v>307</v>
      </c>
      <c r="C72" s="42" t="s">
        <v>273</v>
      </c>
      <c r="D72" s="42" t="s">
        <v>197</v>
      </c>
      <c r="E72" s="42" t="s">
        <v>155</v>
      </c>
      <c r="F72" s="42" t="s">
        <v>156</v>
      </c>
      <c r="G72" s="42" t="s">
        <v>165</v>
      </c>
      <c r="H72" s="42">
        <v>58</v>
      </c>
      <c r="I72" s="43">
        <v>37399</v>
      </c>
      <c r="J72" s="44">
        <v>76354</v>
      </c>
      <c r="K72" s="45">
        <v>0</v>
      </c>
      <c r="L72" s="42" t="s">
        <v>150</v>
      </c>
      <c r="M72" s="42" t="s">
        <v>173</v>
      </c>
    </row>
    <row r="73" spans="1:13">
      <c r="A73" s="41" t="s">
        <v>308</v>
      </c>
      <c r="B73" s="42" t="s">
        <v>309</v>
      </c>
      <c r="C73" s="42" t="s">
        <v>162</v>
      </c>
      <c r="D73" s="42" t="s">
        <v>163</v>
      </c>
      <c r="E73" s="42" t="s">
        <v>164</v>
      </c>
      <c r="F73" s="42" t="s">
        <v>148</v>
      </c>
      <c r="G73" s="42" t="s">
        <v>213</v>
      </c>
      <c r="H73" s="42">
        <v>37</v>
      </c>
      <c r="I73" s="43">
        <v>43493</v>
      </c>
      <c r="J73" s="44">
        <v>165927</v>
      </c>
      <c r="K73" s="45">
        <v>0.2</v>
      </c>
      <c r="L73" s="42" t="s">
        <v>150</v>
      </c>
      <c r="M73" s="42" t="s">
        <v>173</v>
      </c>
    </row>
    <row r="74" spans="1:13">
      <c r="A74" s="41" t="s">
        <v>310</v>
      </c>
      <c r="B74" s="42" t="s">
        <v>311</v>
      </c>
      <c r="C74" s="42" t="s">
        <v>180</v>
      </c>
      <c r="D74" s="42" t="s">
        <v>187</v>
      </c>
      <c r="E74" s="42" t="s">
        <v>164</v>
      </c>
      <c r="F74" s="42" t="s">
        <v>148</v>
      </c>
      <c r="G74" s="42" t="s">
        <v>213</v>
      </c>
      <c r="H74" s="42">
        <v>38</v>
      </c>
      <c r="I74" s="43">
        <v>44516</v>
      </c>
      <c r="J74" s="44">
        <v>109812</v>
      </c>
      <c r="K74" s="45">
        <v>0.09</v>
      </c>
      <c r="L74" s="42" t="s">
        <v>221</v>
      </c>
      <c r="M74" s="42" t="s">
        <v>222</v>
      </c>
    </row>
    <row r="75" spans="1:13">
      <c r="A75" s="41" t="s">
        <v>312</v>
      </c>
      <c r="B75" s="42" t="s">
        <v>313</v>
      </c>
      <c r="C75" s="42" t="s">
        <v>196</v>
      </c>
      <c r="D75" s="42" t="s">
        <v>197</v>
      </c>
      <c r="E75" s="42" t="s">
        <v>177</v>
      </c>
      <c r="F75" s="42" t="s">
        <v>156</v>
      </c>
      <c r="G75" s="42" t="s">
        <v>157</v>
      </c>
      <c r="H75" s="42">
        <v>55</v>
      </c>
      <c r="I75" s="43">
        <v>36041</v>
      </c>
      <c r="J75" s="44">
        <v>86299</v>
      </c>
      <c r="K75" s="45">
        <v>0</v>
      </c>
      <c r="L75" s="42" t="s">
        <v>150</v>
      </c>
      <c r="M75" s="42" t="s">
        <v>151</v>
      </c>
    </row>
    <row r="76" spans="1:13">
      <c r="A76" s="41" t="s">
        <v>314</v>
      </c>
      <c r="B76" s="42" t="s">
        <v>315</v>
      </c>
      <c r="C76" s="42" t="s">
        <v>207</v>
      </c>
      <c r="D76" s="42" t="s">
        <v>208</v>
      </c>
      <c r="E76" s="42" t="s">
        <v>147</v>
      </c>
      <c r="F76" s="42" t="s">
        <v>156</v>
      </c>
      <c r="G76" s="42" t="s">
        <v>213</v>
      </c>
      <c r="H76" s="42">
        <v>57</v>
      </c>
      <c r="I76" s="43">
        <v>37828</v>
      </c>
      <c r="J76" s="44">
        <v>206624</v>
      </c>
      <c r="K76" s="45">
        <v>0.4</v>
      </c>
      <c r="L76" s="42" t="s">
        <v>221</v>
      </c>
      <c r="M76" s="42" t="s">
        <v>316</v>
      </c>
    </row>
    <row r="77" spans="1:13">
      <c r="A77" s="41" t="s">
        <v>317</v>
      </c>
      <c r="B77" s="42" t="s">
        <v>318</v>
      </c>
      <c r="C77" s="42" t="s">
        <v>239</v>
      </c>
      <c r="D77" s="42" t="s">
        <v>146</v>
      </c>
      <c r="E77" s="42" t="s">
        <v>155</v>
      </c>
      <c r="F77" s="42" t="s">
        <v>156</v>
      </c>
      <c r="G77" s="42" t="s">
        <v>213</v>
      </c>
      <c r="H77" s="42">
        <v>36</v>
      </c>
      <c r="I77" s="43">
        <v>40535</v>
      </c>
      <c r="J77" s="44">
        <v>53215</v>
      </c>
      <c r="K77" s="45">
        <v>0</v>
      </c>
      <c r="L77" s="42" t="s">
        <v>221</v>
      </c>
      <c r="M77" s="42" t="s">
        <v>316</v>
      </c>
    </row>
    <row r="78" spans="1:13">
      <c r="A78" s="41" t="s">
        <v>319</v>
      </c>
      <c r="B78" s="42" t="s">
        <v>320</v>
      </c>
      <c r="C78" s="42" t="s">
        <v>321</v>
      </c>
      <c r="D78" s="42" t="s">
        <v>197</v>
      </c>
      <c r="E78" s="42" t="s">
        <v>147</v>
      </c>
      <c r="F78" s="42" t="s">
        <v>148</v>
      </c>
      <c r="G78" s="42" t="s">
        <v>157</v>
      </c>
      <c r="H78" s="42">
        <v>30</v>
      </c>
      <c r="I78" s="43">
        <v>42877</v>
      </c>
      <c r="J78" s="44">
        <v>86858</v>
      </c>
      <c r="K78" s="45">
        <v>0</v>
      </c>
      <c r="L78" s="42" t="s">
        <v>158</v>
      </c>
      <c r="M78" s="42" t="s">
        <v>159</v>
      </c>
    </row>
    <row r="79" spans="1:13">
      <c r="A79" s="41" t="s">
        <v>322</v>
      </c>
      <c r="B79" s="42" t="s">
        <v>323</v>
      </c>
      <c r="C79" s="42" t="s">
        <v>169</v>
      </c>
      <c r="D79" s="42" t="s">
        <v>146</v>
      </c>
      <c r="E79" s="42" t="s">
        <v>155</v>
      </c>
      <c r="F79" s="42" t="s">
        <v>156</v>
      </c>
      <c r="G79" s="42" t="s">
        <v>157</v>
      </c>
      <c r="H79" s="42">
        <v>40</v>
      </c>
      <c r="I79" s="43">
        <v>39265</v>
      </c>
      <c r="J79" s="44">
        <v>93971</v>
      </c>
      <c r="K79" s="45">
        <v>0.08</v>
      </c>
      <c r="L79" s="42" t="s">
        <v>158</v>
      </c>
      <c r="M79" s="42" t="s">
        <v>159</v>
      </c>
    </row>
    <row r="80" spans="1:13">
      <c r="A80" s="41" t="s">
        <v>324</v>
      </c>
      <c r="B80" s="42" t="s">
        <v>325</v>
      </c>
      <c r="C80" s="42" t="s">
        <v>242</v>
      </c>
      <c r="D80" s="42" t="s">
        <v>163</v>
      </c>
      <c r="E80" s="42" t="s">
        <v>177</v>
      </c>
      <c r="F80" s="42" t="s">
        <v>156</v>
      </c>
      <c r="G80" s="42" t="s">
        <v>213</v>
      </c>
      <c r="H80" s="42">
        <v>34</v>
      </c>
      <c r="I80" s="43">
        <v>42182</v>
      </c>
      <c r="J80" s="44">
        <v>57008</v>
      </c>
      <c r="K80" s="45">
        <v>0</v>
      </c>
      <c r="L80" s="42" t="s">
        <v>150</v>
      </c>
      <c r="M80" s="42" t="s">
        <v>173</v>
      </c>
    </row>
    <row r="81" spans="1:13">
      <c r="A81" s="41" t="s">
        <v>326</v>
      </c>
      <c r="B81" s="42" t="s">
        <v>327</v>
      </c>
      <c r="C81" s="42" t="s">
        <v>145</v>
      </c>
      <c r="D81" s="42" t="s">
        <v>163</v>
      </c>
      <c r="E81" s="42" t="s">
        <v>155</v>
      </c>
      <c r="F81" s="42" t="s">
        <v>156</v>
      </c>
      <c r="G81" s="42" t="s">
        <v>213</v>
      </c>
      <c r="H81" s="42">
        <v>60</v>
      </c>
      <c r="I81" s="43">
        <v>42270</v>
      </c>
      <c r="J81" s="44">
        <v>141899</v>
      </c>
      <c r="K81" s="45">
        <v>0.15</v>
      </c>
      <c r="L81" s="42" t="s">
        <v>150</v>
      </c>
      <c r="M81" s="42" t="s">
        <v>173</v>
      </c>
    </row>
    <row r="82" spans="1:13">
      <c r="A82" s="41" t="s">
        <v>328</v>
      </c>
      <c r="B82" s="42" t="s">
        <v>329</v>
      </c>
      <c r="C82" s="42" t="s">
        <v>242</v>
      </c>
      <c r="D82" s="42" t="s">
        <v>208</v>
      </c>
      <c r="E82" s="42" t="s">
        <v>177</v>
      </c>
      <c r="F82" s="42" t="s">
        <v>156</v>
      </c>
      <c r="G82" s="42" t="s">
        <v>149</v>
      </c>
      <c r="H82" s="42">
        <v>41</v>
      </c>
      <c r="I82" s="43">
        <v>42626</v>
      </c>
      <c r="J82" s="44">
        <v>64847</v>
      </c>
      <c r="K82" s="45">
        <v>0</v>
      </c>
      <c r="L82" s="42" t="s">
        <v>150</v>
      </c>
      <c r="M82" s="42" t="s">
        <v>184</v>
      </c>
    </row>
    <row r="83" spans="1:13">
      <c r="A83" s="41" t="s">
        <v>330</v>
      </c>
      <c r="B83" s="42" t="s">
        <v>331</v>
      </c>
      <c r="C83" s="42" t="s">
        <v>235</v>
      </c>
      <c r="D83" s="42" t="s">
        <v>197</v>
      </c>
      <c r="E83" s="42" t="s">
        <v>147</v>
      </c>
      <c r="F83" s="42" t="s">
        <v>156</v>
      </c>
      <c r="G83" s="42" t="s">
        <v>165</v>
      </c>
      <c r="H83" s="42">
        <v>53</v>
      </c>
      <c r="I83" s="43">
        <v>33702</v>
      </c>
      <c r="J83" s="44">
        <v>116878</v>
      </c>
      <c r="K83" s="45">
        <v>0.11</v>
      </c>
      <c r="L83" s="42" t="s">
        <v>150</v>
      </c>
      <c r="M83" s="42" t="s">
        <v>184</v>
      </c>
    </row>
    <row r="84" spans="1:13">
      <c r="A84" s="41" t="s">
        <v>332</v>
      </c>
      <c r="B84" s="42" t="s">
        <v>333</v>
      </c>
      <c r="C84" s="42" t="s">
        <v>232</v>
      </c>
      <c r="D84" s="42" t="s">
        <v>197</v>
      </c>
      <c r="E84" s="42" t="s">
        <v>164</v>
      </c>
      <c r="F84" s="42" t="s">
        <v>156</v>
      </c>
      <c r="G84" s="42" t="s">
        <v>149</v>
      </c>
      <c r="H84" s="42">
        <v>45</v>
      </c>
      <c r="I84" s="43">
        <v>38388</v>
      </c>
      <c r="J84" s="44">
        <v>70505</v>
      </c>
      <c r="K84" s="45">
        <v>0</v>
      </c>
      <c r="L84" s="42" t="s">
        <v>150</v>
      </c>
      <c r="M84" s="42" t="s">
        <v>188</v>
      </c>
    </row>
    <row r="85" spans="1:13">
      <c r="A85" s="41" t="s">
        <v>334</v>
      </c>
      <c r="B85" s="42" t="s">
        <v>335</v>
      </c>
      <c r="C85" s="42" t="s">
        <v>162</v>
      </c>
      <c r="D85" s="42" t="s">
        <v>197</v>
      </c>
      <c r="E85" s="42" t="s">
        <v>147</v>
      </c>
      <c r="F85" s="42" t="s">
        <v>148</v>
      </c>
      <c r="G85" s="42" t="s">
        <v>213</v>
      </c>
      <c r="H85" s="42">
        <v>30</v>
      </c>
      <c r="I85" s="43">
        <v>42512</v>
      </c>
      <c r="J85" s="44">
        <v>189702</v>
      </c>
      <c r="K85" s="45">
        <v>0.28000000000000003</v>
      </c>
      <c r="L85" s="42" t="s">
        <v>221</v>
      </c>
      <c r="M85" s="42" t="s">
        <v>222</v>
      </c>
    </row>
    <row r="86" spans="1:13">
      <c r="A86" s="41" t="s">
        <v>336</v>
      </c>
      <c r="B86" s="42" t="s">
        <v>337</v>
      </c>
      <c r="C86" s="42" t="s">
        <v>162</v>
      </c>
      <c r="D86" s="42" t="s">
        <v>187</v>
      </c>
      <c r="E86" s="42" t="s">
        <v>164</v>
      </c>
      <c r="F86" s="42" t="s">
        <v>156</v>
      </c>
      <c r="G86" s="42" t="s">
        <v>165</v>
      </c>
      <c r="H86" s="42">
        <v>26</v>
      </c>
      <c r="I86" s="43">
        <v>44040</v>
      </c>
      <c r="J86" s="44">
        <v>180664</v>
      </c>
      <c r="K86" s="45">
        <v>0.27</v>
      </c>
      <c r="L86" s="42" t="s">
        <v>150</v>
      </c>
      <c r="M86" s="42" t="s">
        <v>166</v>
      </c>
    </row>
    <row r="87" spans="1:13">
      <c r="A87" s="41" t="s">
        <v>338</v>
      </c>
      <c r="B87" s="42" t="s">
        <v>339</v>
      </c>
      <c r="C87" s="42" t="s">
        <v>282</v>
      </c>
      <c r="D87" s="42" t="s">
        <v>193</v>
      </c>
      <c r="E87" s="42" t="s">
        <v>155</v>
      </c>
      <c r="F87" s="42" t="s">
        <v>148</v>
      </c>
      <c r="G87" s="42" t="s">
        <v>157</v>
      </c>
      <c r="H87" s="42">
        <v>45</v>
      </c>
      <c r="I87" s="43">
        <v>37972</v>
      </c>
      <c r="J87" s="44">
        <v>48345</v>
      </c>
      <c r="K87" s="45">
        <v>0</v>
      </c>
      <c r="L87" s="42" t="s">
        <v>158</v>
      </c>
      <c r="M87" s="42" t="s">
        <v>248</v>
      </c>
    </row>
    <row r="88" spans="1:13">
      <c r="A88" s="41" t="s">
        <v>340</v>
      </c>
      <c r="B88" s="42" t="s">
        <v>341</v>
      </c>
      <c r="C88" s="42" t="s">
        <v>162</v>
      </c>
      <c r="D88" s="42" t="s">
        <v>193</v>
      </c>
      <c r="E88" s="42" t="s">
        <v>155</v>
      </c>
      <c r="F88" s="42" t="s">
        <v>156</v>
      </c>
      <c r="G88" s="42" t="s">
        <v>157</v>
      </c>
      <c r="H88" s="42">
        <v>42</v>
      </c>
      <c r="I88" s="43">
        <v>41655</v>
      </c>
      <c r="J88" s="44">
        <v>152214</v>
      </c>
      <c r="K88" s="45">
        <v>0.3</v>
      </c>
      <c r="L88" s="42" t="s">
        <v>158</v>
      </c>
      <c r="M88" s="42" t="s">
        <v>236</v>
      </c>
    </row>
    <row r="89" spans="1:13">
      <c r="A89" s="41" t="s">
        <v>342</v>
      </c>
      <c r="B89" s="42" t="s">
        <v>343</v>
      </c>
      <c r="C89" s="42" t="s">
        <v>305</v>
      </c>
      <c r="D89" s="42" t="s">
        <v>146</v>
      </c>
      <c r="E89" s="42" t="s">
        <v>177</v>
      </c>
      <c r="F89" s="42" t="s">
        <v>148</v>
      </c>
      <c r="G89" s="42" t="s">
        <v>213</v>
      </c>
      <c r="H89" s="42">
        <v>41</v>
      </c>
      <c r="I89" s="43">
        <v>39931</v>
      </c>
      <c r="J89" s="44">
        <v>69803</v>
      </c>
      <c r="K89" s="45">
        <v>0</v>
      </c>
      <c r="L89" s="42" t="s">
        <v>221</v>
      </c>
      <c r="M89" s="42" t="s">
        <v>222</v>
      </c>
    </row>
    <row r="90" spans="1:13">
      <c r="A90" s="41" t="s">
        <v>344</v>
      </c>
      <c r="B90" s="42" t="s">
        <v>345</v>
      </c>
      <c r="C90" s="42" t="s">
        <v>346</v>
      </c>
      <c r="D90" s="42" t="s">
        <v>146</v>
      </c>
      <c r="E90" s="42" t="s">
        <v>177</v>
      </c>
      <c r="F90" s="42" t="s">
        <v>148</v>
      </c>
      <c r="G90" s="42" t="s">
        <v>213</v>
      </c>
      <c r="H90" s="42">
        <v>48</v>
      </c>
      <c r="I90" s="43">
        <v>43650</v>
      </c>
      <c r="J90" s="44">
        <v>76588</v>
      </c>
      <c r="K90" s="45">
        <v>0</v>
      </c>
      <c r="L90" s="42" t="s">
        <v>221</v>
      </c>
      <c r="M90" s="42" t="s">
        <v>227</v>
      </c>
    </row>
    <row r="91" spans="1:13">
      <c r="A91" s="41" t="s">
        <v>347</v>
      </c>
      <c r="B91" s="42" t="s">
        <v>348</v>
      </c>
      <c r="C91" s="42" t="s">
        <v>349</v>
      </c>
      <c r="D91" s="42" t="s">
        <v>146</v>
      </c>
      <c r="E91" s="42" t="s">
        <v>155</v>
      </c>
      <c r="F91" s="42" t="s">
        <v>156</v>
      </c>
      <c r="G91" s="42" t="s">
        <v>165</v>
      </c>
      <c r="H91" s="42">
        <v>29</v>
      </c>
      <c r="I91" s="43">
        <v>43444</v>
      </c>
      <c r="J91" s="44">
        <v>84596</v>
      </c>
      <c r="K91" s="45">
        <v>0</v>
      </c>
      <c r="L91" s="42" t="s">
        <v>150</v>
      </c>
      <c r="M91" s="42" t="s">
        <v>184</v>
      </c>
    </row>
    <row r="92" spans="1:13">
      <c r="A92" s="41" t="s">
        <v>350</v>
      </c>
      <c r="B92" s="42" t="s">
        <v>351</v>
      </c>
      <c r="C92" s="42" t="s">
        <v>180</v>
      </c>
      <c r="D92" s="42" t="s">
        <v>208</v>
      </c>
      <c r="E92" s="42" t="s">
        <v>147</v>
      </c>
      <c r="F92" s="42" t="s">
        <v>156</v>
      </c>
      <c r="G92" s="42" t="s">
        <v>157</v>
      </c>
      <c r="H92" s="42">
        <v>27</v>
      </c>
      <c r="I92" s="43">
        <v>43368</v>
      </c>
      <c r="J92" s="44">
        <v>114441</v>
      </c>
      <c r="K92" s="45">
        <v>0.1</v>
      </c>
      <c r="L92" s="42" t="s">
        <v>158</v>
      </c>
      <c r="M92" s="42" t="s">
        <v>159</v>
      </c>
    </row>
    <row r="93" spans="1:13">
      <c r="A93" s="41" t="s">
        <v>352</v>
      </c>
      <c r="B93" s="42" t="s">
        <v>353</v>
      </c>
      <c r="C93" s="42" t="s">
        <v>145</v>
      </c>
      <c r="D93" s="42" t="s">
        <v>163</v>
      </c>
      <c r="E93" s="42" t="s">
        <v>164</v>
      </c>
      <c r="F93" s="42" t="s">
        <v>148</v>
      </c>
      <c r="G93" s="42" t="s">
        <v>157</v>
      </c>
      <c r="H93" s="42">
        <v>33</v>
      </c>
      <c r="I93" s="43">
        <v>43211</v>
      </c>
      <c r="J93" s="44">
        <v>140402</v>
      </c>
      <c r="K93" s="45">
        <v>0.15</v>
      </c>
      <c r="L93" s="42" t="s">
        <v>158</v>
      </c>
      <c r="M93" s="42" t="s">
        <v>236</v>
      </c>
    </row>
    <row r="94" spans="1:13">
      <c r="A94" s="41" t="s">
        <v>354</v>
      </c>
      <c r="B94" s="42" t="s">
        <v>355</v>
      </c>
      <c r="C94" s="42" t="s">
        <v>242</v>
      </c>
      <c r="D94" s="42" t="s">
        <v>163</v>
      </c>
      <c r="E94" s="42" t="s">
        <v>177</v>
      </c>
      <c r="F94" s="42" t="s">
        <v>148</v>
      </c>
      <c r="G94" s="42" t="s">
        <v>213</v>
      </c>
      <c r="H94" s="42">
        <v>26</v>
      </c>
      <c r="I94" s="43">
        <v>43578</v>
      </c>
      <c r="J94" s="44">
        <v>59817</v>
      </c>
      <c r="K94" s="45">
        <v>0</v>
      </c>
      <c r="L94" s="42" t="s">
        <v>221</v>
      </c>
      <c r="M94" s="42" t="s">
        <v>316</v>
      </c>
    </row>
    <row r="95" spans="1:13">
      <c r="A95" s="41" t="s">
        <v>356</v>
      </c>
      <c r="B95" s="42" t="s">
        <v>357</v>
      </c>
      <c r="C95" s="42" t="s">
        <v>176</v>
      </c>
      <c r="D95" s="42" t="s">
        <v>53</v>
      </c>
      <c r="E95" s="42" t="s">
        <v>155</v>
      </c>
      <c r="F95" s="42" t="s">
        <v>156</v>
      </c>
      <c r="G95" s="42" t="s">
        <v>157</v>
      </c>
      <c r="H95" s="42">
        <v>31</v>
      </c>
      <c r="I95" s="43">
        <v>42938</v>
      </c>
      <c r="J95" s="44">
        <v>55854</v>
      </c>
      <c r="K95" s="45">
        <v>0</v>
      </c>
      <c r="L95" s="42" t="s">
        <v>150</v>
      </c>
      <c r="M95" s="42" t="s">
        <v>188</v>
      </c>
    </row>
    <row r="96" spans="1:13">
      <c r="A96" s="41" t="s">
        <v>358</v>
      </c>
      <c r="B96" s="42" t="s">
        <v>359</v>
      </c>
      <c r="C96" s="42" t="s">
        <v>253</v>
      </c>
      <c r="D96" s="42" t="s">
        <v>193</v>
      </c>
      <c r="E96" s="42" t="s">
        <v>147</v>
      </c>
      <c r="F96" s="42" t="s">
        <v>156</v>
      </c>
      <c r="G96" s="42" t="s">
        <v>157</v>
      </c>
      <c r="H96" s="42">
        <v>53</v>
      </c>
      <c r="I96" s="43">
        <v>37576</v>
      </c>
      <c r="J96" s="44">
        <v>95998</v>
      </c>
      <c r="K96" s="45">
        <v>0</v>
      </c>
      <c r="L96" s="42" t="s">
        <v>150</v>
      </c>
      <c r="M96" s="42" t="s">
        <v>151</v>
      </c>
    </row>
    <row r="97" spans="1:13">
      <c r="A97" s="41" t="s">
        <v>360</v>
      </c>
      <c r="B97" s="42" t="s">
        <v>361</v>
      </c>
      <c r="C97" s="42" t="s">
        <v>145</v>
      </c>
      <c r="D97" s="42" t="s">
        <v>53</v>
      </c>
      <c r="E97" s="42" t="s">
        <v>155</v>
      </c>
      <c r="F97" s="42" t="s">
        <v>148</v>
      </c>
      <c r="G97" s="42" t="s">
        <v>157</v>
      </c>
      <c r="H97" s="42">
        <v>34</v>
      </c>
      <c r="I97" s="43">
        <v>42116</v>
      </c>
      <c r="J97" s="44">
        <v>154941</v>
      </c>
      <c r="K97" s="45">
        <v>0.13</v>
      </c>
      <c r="L97" s="42" t="s">
        <v>150</v>
      </c>
      <c r="M97" s="42" t="s">
        <v>173</v>
      </c>
    </row>
    <row r="98" spans="1:13">
      <c r="A98" s="41" t="s">
        <v>362</v>
      </c>
      <c r="B98" s="42" t="s">
        <v>270</v>
      </c>
      <c r="C98" s="42" t="s">
        <v>207</v>
      </c>
      <c r="D98" s="42" t="s">
        <v>163</v>
      </c>
      <c r="E98" s="42" t="s">
        <v>164</v>
      </c>
      <c r="F98" s="42" t="s">
        <v>148</v>
      </c>
      <c r="G98" s="42" t="s">
        <v>157</v>
      </c>
      <c r="H98" s="42">
        <v>54</v>
      </c>
      <c r="I98" s="43">
        <v>40734</v>
      </c>
      <c r="J98" s="44">
        <v>247022</v>
      </c>
      <c r="K98" s="45">
        <v>0.3</v>
      </c>
      <c r="L98" s="42" t="s">
        <v>158</v>
      </c>
      <c r="M98" s="42" t="s">
        <v>236</v>
      </c>
    </row>
    <row r="99" spans="1:13">
      <c r="A99" s="41" t="s">
        <v>363</v>
      </c>
      <c r="B99" s="42" t="s">
        <v>364</v>
      </c>
      <c r="C99" s="42" t="s">
        <v>346</v>
      </c>
      <c r="D99" s="42" t="s">
        <v>146</v>
      </c>
      <c r="E99" s="42" t="s">
        <v>155</v>
      </c>
      <c r="F99" s="42" t="s">
        <v>148</v>
      </c>
      <c r="G99" s="42" t="s">
        <v>213</v>
      </c>
      <c r="H99" s="42">
        <v>32</v>
      </c>
      <c r="I99" s="43">
        <v>44474</v>
      </c>
      <c r="J99" s="44">
        <v>88072</v>
      </c>
      <c r="K99" s="45">
        <v>0</v>
      </c>
      <c r="L99" s="42" t="s">
        <v>221</v>
      </c>
      <c r="M99" s="42" t="s">
        <v>316</v>
      </c>
    </row>
    <row r="100" spans="1:13">
      <c r="A100" s="41" t="s">
        <v>365</v>
      </c>
      <c r="B100" s="42" t="s">
        <v>366</v>
      </c>
      <c r="C100" s="42" t="s">
        <v>169</v>
      </c>
      <c r="D100" s="42" t="s">
        <v>146</v>
      </c>
      <c r="E100" s="42" t="s">
        <v>147</v>
      </c>
      <c r="F100" s="42" t="s">
        <v>156</v>
      </c>
      <c r="G100" s="42" t="s">
        <v>157</v>
      </c>
      <c r="H100" s="42">
        <v>28</v>
      </c>
      <c r="I100" s="43">
        <v>43977</v>
      </c>
      <c r="J100" s="44">
        <v>67925</v>
      </c>
      <c r="K100" s="45">
        <v>0.08</v>
      </c>
      <c r="L100" s="42" t="s">
        <v>158</v>
      </c>
      <c r="M100" s="42" t="s">
        <v>202</v>
      </c>
    </row>
    <row r="101" spans="1:13">
      <c r="A101" s="41" t="s">
        <v>367</v>
      </c>
      <c r="B101" s="42" t="s">
        <v>368</v>
      </c>
      <c r="C101" s="42" t="s">
        <v>207</v>
      </c>
      <c r="D101" s="42" t="s">
        <v>53</v>
      </c>
      <c r="E101" s="42" t="s">
        <v>155</v>
      </c>
      <c r="F101" s="42" t="s">
        <v>148</v>
      </c>
      <c r="G101" s="42" t="s">
        <v>165</v>
      </c>
      <c r="H101" s="42">
        <v>31</v>
      </c>
      <c r="I101" s="43">
        <v>44063</v>
      </c>
      <c r="J101" s="44">
        <v>219693</v>
      </c>
      <c r="K101" s="45">
        <v>0.3</v>
      </c>
      <c r="L101" s="42" t="s">
        <v>150</v>
      </c>
      <c r="M101" s="42" t="s">
        <v>188</v>
      </c>
    </row>
    <row r="102" spans="1:13">
      <c r="A102" s="41" t="s">
        <v>369</v>
      </c>
      <c r="B102" s="42" t="s">
        <v>370</v>
      </c>
      <c r="C102" s="42" t="s">
        <v>321</v>
      </c>
      <c r="D102" s="42" t="s">
        <v>197</v>
      </c>
      <c r="E102" s="42" t="s">
        <v>147</v>
      </c>
      <c r="F102" s="42" t="s">
        <v>148</v>
      </c>
      <c r="G102" s="42" t="s">
        <v>165</v>
      </c>
      <c r="H102" s="42">
        <v>45</v>
      </c>
      <c r="I102" s="43">
        <v>41386</v>
      </c>
      <c r="J102" s="44">
        <v>61773</v>
      </c>
      <c r="K102" s="45">
        <v>0</v>
      </c>
      <c r="L102" s="42" t="s">
        <v>150</v>
      </c>
      <c r="M102" s="42" t="s">
        <v>151</v>
      </c>
    </row>
    <row r="103" spans="1:13">
      <c r="A103" s="41" t="s">
        <v>371</v>
      </c>
      <c r="B103" s="42" t="s">
        <v>372</v>
      </c>
      <c r="C103" s="42" t="s">
        <v>169</v>
      </c>
      <c r="D103" s="42" t="s">
        <v>146</v>
      </c>
      <c r="E103" s="42" t="s">
        <v>164</v>
      </c>
      <c r="F103" s="42" t="s">
        <v>148</v>
      </c>
      <c r="G103" s="42" t="s">
        <v>157</v>
      </c>
      <c r="H103" s="42">
        <v>48</v>
      </c>
      <c r="I103" s="43">
        <v>39091</v>
      </c>
      <c r="J103" s="44">
        <v>74546</v>
      </c>
      <c r="K103" s="45">
        <v>0.09</v>
      </c>
      <c r="L103" s="42" t="s">
        <v>150</v>
      </c>
      <c r="M103" s="42" t="s">
        <v>151</v>
      </c>
    </row>
    <row r="104" spans="1:13">
      <c r="A104" s="41" t="s">
        <v>373</v>
      </c>
      <c r="B104" s="42" t="s">
        <v>374</v>
      </c>
      <c r="C104" s="42" t="s">
        <v>375</v>
      </c>
      <c r="D104" s="42" t="s">
        <v>197</v>
      </c>
      <c r="E104" s="42" t="s">
        <v>164</v>
      </c>
      <c r="F104" s="42" t="s">
        <v>156</v>
      </c>
      <c r="G104" s="42" t="s">
        <v>149</v>
      </c>
      <c r="H104" s="42">
        <v>56</v>
      </c>
      <c r="I104" s="43">
        <v>42031</v>
      </c>
      <c r="J104" s="44">
        <v>62575</v>
      </c>
      <c r="K104" s="45">
        <v>0</v>
      </c>
      <c r="L104" s="42" t="s">
        <v>150</v>
      </c>
      <c r="M104" s="42" t="s">
        <v>184</v>
      </c>
    </row>
    <row r="105" spans="1:13">
      <c r="A105" s="41" t="s">
        <v>376</v>
      </c>
      <c r="B105" s="42" t="s">
        <v>377</v>
      </c>
      <c r="C105" s="42" t="s">
        <v>162</v>
      </c>
      <c r="D105" s="42" t="s">
        <v>193</v>
      </c>
      <c r="E105" s="42" t="s">
        <v>177</v>
      </c>
      <c r="F105" s="42" t="s">
        <v>148</v>
      </c>
      <c r="G105" s="42" t="s">
        <v>157</v>
      </c>
      <c r="H105" s="42">
        <v>27</v>
      </c>
      <c r="I105" s="43">
        <v>44250</v>
      </c>
      <c r="J105" s="44">
        <v>199041</v>
      </c>
      <c r="K105" s="45">
        <v>0.16</v>
      </c>
      <c r="L105" s="42" t="s">
        <v>158</v>
      </c>
      <c r="M105" s="42" t="s">
        <v>236</v>
      </c>
    </row>
    <row r="106" spans="1:13">
      <c r="A106" s="41" t="s">
        <v>378</v>
      </c>
      <c r="B106" s="42" t="s">
        <v>379</v>
      </c>
      <c r="C106" s="42" t="s">
        <v>242</v>
      </c>
      <c r="D106" s="42" t="s">
        <v>187</v>
      </c>
      <c r="E106" s="42" t="s">
        <v>164</v>
      </c>
      <c r="F106" s="42" t="s">
        <v>156</v>
      </c>
      <c r="G106" s="42" t="s">
        <v>165</v>
      </c>
      <c r="H106" s="42">
        <v>55</v>
      </c>
      <c r="I106" s="43">
        <v>39177</v>
      </c>
      <c r="J106" s="44">
        <v>52310</v>
      </c>
      <c r="K106" s="45">
        <v>0</v>
      </c>
      <c r="L106" s="42" t="s">
        <v>150</v>
      </c>
      <c r="M106" s="42" t="s">
        <v>184</v>
      </c>
    </row>
    <row r="107" spans="1:13">
      <c r="A107" s="41" t="s">
        <v>380</v>
      </c>
      <c r="B107" s="42" t="s">
        <v>381</v>
      </c>
      <c r="C107" s="42" t="s">
        <v>145</v>
      </c>
      <c r="D107" s="42" t="s">
        <v>163</v>
      </c>
      <c r="E107" s="42" t="s">
        <v>164</v>
      </c>
      <c r="F107" s="42" t="s">
        <v>156</v>
      </c>
      <c r="G107" s="42" t="s">
        <v>149</v>
      </c>
      <c r="H107" s="42">
        <v>64</v>
      </c>
      <c r="I107" s="43">
        <v>41454</v>
      </c>
      <c r="J107" s="44">
        <v>159571</v>
      </c>
      <c r="K107" s="45">
        <v>0.1</v>
      </c>
      <c r="L107" s="42" t="s">
        <v>150</v>
      </c>
      <c r="M107" s="42" t="s">
        <v>216</v>
      </c>
    </row>
    <row r="108" spans="1:13">
      <c r="A108" s="41" t="s">
        <v>382</v>
      </c>
      <c r="B108" s="42" t="s">
        <v>383</v>
      </c>
      <c r="C108" s="42" t="s">
        <v>273</v>
      </c>
      <c r="D108" s="42" t="s">
        <v>197</v>
      </c>
      <c r="E108" s="42" t="s">
        <v>147</v>
      </c>
      <c r="F108" s="42" t="s">
        <v>148</v>
      </c>
      <c r="G108" s="42" t="s">
        <v>213</v>
      </c>
      <c r="H108" s="42">
        <v>50</v>
      </c>
      <c r="I108" s="43">
        <v>35726</v>
      </c>
      <c r="J108" s="44">
        <v>91763</v>
      </c>
      <c r="K108" s="45">
        <v>0</v>
      </c>
      <c r="L108" s="42" t="s">
        <v>150</v>
      </c>
      <c r="M108" s="42" t="s">
        <v>188</v>
      </c>
    </row>
    <row r="109" spans="1:13">
      <c r="A109" s="41" t="s">
        <v>384</v>
      </c>
      <c r="B109" s="42" t="s">
        <v>385</v>
      </c>
      <c r="C109" s="42" t="s">
        <v>375</v>
      </c>
      <c r="D109" s="42" t="s">
        <v>197</v>
      </c>
      <c r="E109" s="42" t="s">
        <v>177</v>
      </c>
      <c r="F109" s="42" t="s">
        <v>148</v>
      </c>
      <c r="G109" s="42" t="s">
        <v>165</v>
      </c>
      <c r="H109" s="42">
        <v>51</v>
      </c>
      <c r="I109" s="43">
        <v>35055</v>
      </c>
      <c r="J109" s="44">
        <v>96475</v>
      </c>
      <c r="K109" s="45">
        <v>0</v>
      </c>
      <c r="L109" s="42" t="s">
        <v>150</v>
      </c>
      <c r="M109" s="42" t="s">
        <v>188</v>
      </c>
    </row>
    <row r="110" spans="1:13">
      <c r="A110" s="41" t="s">
        <v>386</v>
      </c>
      <c r="B110" s="42" t="s">
        <v>387</v>
      </c>
      <c r="C110" s="42" t="s">
        <v>196</v>
      </c>
      <c r="D110" s="42" t="s">
        <v>197</v>
      </c>
      <c r="E110" s="42" t="s">
        <v>155</v>
      </c>
      <c r="F110" s="42" t="s">
        <v>156</v>
      </c>
      <c r="G110" s="42" t="s">
        <v>165</v>
      </c>
      <c r="H110" s="42">
        <v>36</v>
      </c>
      <c r="I110" s="43">
        <v>42706</v>
      </c>
      <c r="J110" s="44">
        <v>113781</v>
      </c>
      <c r="K110" s="45">
        <v>0</v>
      </c>
      <c r="L110" s="42" t="s">
        <v>150</v>
      </c>
      <c r="M110" s="42" t="s">
        <v>216</v>
      </c>
    </row>
    <row r="111" spans="1:13">
      <c r="A111" s="41" t="s">
        <v>388</v>
      </c>
      <c r="B111" s="42" t="s">
        <v>389</v>
      </c>
      <c r="C111" s="42" t="s">
        <v>162</v>
      </c>
      <c r="D111" s="42" t="s">
        <v>163</v>
      </c>
      <c r="E111" s="42" t="s">
        <v>147</v>
      </c>
      <c r="F111" s="42" t="s">
        <v>156</v>
      </c>
      <c r="G111" s="42" t="s">
        <v>157</v>
      </c>
      <c r="H111" s="42">
        <v>42</v>
      </c>
      <c r="I111" s="43">
        <v>37636</v>
      </c>
      <c r="J111" s="44">
        <v>166599</v>
      </c>
      <c r="K111" s="45">
        <v>0.26</v>
      </c>
      <c r="L111" s="42" t="s">
        <v>150</v>
      </c>
      <c r="M111" s="42" t="s">
        <v>151</v>
      </c>
    </row>
    <row r="112" spans="1:13">
      <c r="A112" s="41" t="s">
        <v>390</v>
      </c>
      <c r="B112" s="42" t="s">
        <v>391</v>
      </c>
      <c r="C112" s="42" t="s">
        <v>392</v>
      </c>
      <c r="D112" s="42" t="s">
        <v>53</v>
      </c>
      <c r="E112" s="42" t="s">
        <v>177</v>
      </c>
      <c r="F112" s="42" t="s">
        <v>148</v>
      </c>
      <c r="G112" s="42" t="s">
        <v>157</v>
      </c>
      <c r="H112" s="42">
        <v>41</v>
      </c>
      <c r="I112" s="43">
        <v>38398</v>
      </c>
      <c r="J112" s="44">
        <v>95372</v>
      </c>
      <c r="K112" s="45">
        <v>0</v>
      </c>
      <c r="L112" s="42" t="s">
        <v>158</v>
      </c>
      <c r="M112" s="42" t="s">
        <v>202</v>
      </c>
    </row>
    <row r="113" spans="1:13">
      <c r="A113" s="41" t="s">
        <v>393</v>
      </c>
      <c r="B113" s="42" t="s">
        <v>394</v>
      </c>
      <c r="C113" s="42" t="s">
        <v>162</v>
      </c>
      <c r="D113" s="42" t="s">
        <v>146</v>
      </c>
      <c r="E113" s="42" t="s">
        <v>147</v>
      </c>
      <c r="F113" s="42" t="s">
        <v>148</v>
      </c>
      <c r="G113" s="42" t="s">
        <v>157</v>
      </c>
      <c r="H113" s="42">
        <v>29</v>
      </c>
      <c r="I113" s="43">
        <v>44052</v>
      </c>
      <c r="J113" s="44">
        <v>161203</v>
      </c>
      <c r="K113" s="45">
        <v>0.15</v>
      </c>
      <c r="L113" s="42" t="s">
        <v>158</v>
      </c>
      <c r="M113" s="42" t="s">
        <v>248</v>
      </c>
    </row>
    <row r="114" spans="1:13">
      <c r="A114" s="41" t="s">
        <v>395</v>
      </c>
      <c r="B114" s="42" t="s">
        <v>396</v>
      </c>
      <c r="C114" s="42" t="s">
        <v>397</v>
      </c>
      <c r="D114" s="42" t="s">
        <v>146</v>
      </c>
      <c r="E114" s="42" t="s">
        <v>155</v>
      </c>
      <c r="F114" s="42" t="s">
        <v>148</v>
      </c>
      <c r="G114" s="42" t="s">
        <v>165</v>
      </c>
      <c r="H114" s="42">
        <v>44</v>
      </c>
      <c r="I114" s="43">
        <v>39064</v>
      </c>
      <c r="J114" s="44">
        <v>74738</v>
      </c>
      <c r="K114" s="45">
        <v>0</v>
      </c>
      <c r="L114" s="42" t="s">
        <v>150</v>
      </c>
      <c r="M114" s="42" t="s">
        <v>184</v>
      </c>
    </row>
    <row r="115" spans="1:13">
      <c r="A115" s="41" t="s">
        <v>398</v>
      </c>
      <c r="B115" s="42" t="s">
        <v>399</v>
      </c>
      <c r="C115" s="42" t="s">
        <v>162</v>
      </c>
      <c r="D115" s="42" t="s">
        <v>53</v>
      </c>
      <c r="E115" s="42" t="s">
        <v>147</v>
      </c>
      <c r="F115" s="42" t="s">
        <v>148</v>
      </c>
      <c r="G115" s="42" t="s">
        <v>157</v>
      </c>
      <c r="H115" s="42">
        <v>41</v>
      </c>
      <c r="I115" s="43">
        <v>43322</v>
      </c>
      <c r="J115" s="44">
        <v>171173</v>
      </c>
      <c r="K115" s="45">
        <v>0.21</v>
      </c>
      <c r="L115" s="42" t="s">
        <v>150</v>
      </c>
      <c r="M115" s="42" t="s">
        <v>216</v>
      </c>
    </row>
    <row r="116" spans="1:13">
      <c r="A116" s="41" t="s">
        <v>400</v>
      </c>
      <c r="B116" s="42" t="s">
        <v>401</v>
      </c>
      <c r="C116" s="42" t="s">
        <v>207</v>
      </c>
      <c r="D116" s="42" t="s">
        <v>53</v>
      </c>
      <c r="E116" s="42" t="s">
        <v>177</v>
      </c>
      <c r="F116" s="42" t="s">
        <v>156</v>
      </c>
      <c r="G116" s="42" t="s">
        <v>213</v>
      </c>
      <c r="H116" s="42">
        <v>61</v>
      </c>
      <c r="I116" s="43">
        <v>43732</v>
      </c>
      <c r="J116" s="44">
        <v>201464</v>
      </c>
      <c r="K116" s="45">
        <v>0.37</v>
      </c>
      <c r="L116" s="42" t="s">
        <v>150</v>
      </c>
      <c r="M116" s="42" t="s">
        <v>166</v>
      </c>
    </row>
    <row r="117" spans="1:13">
      <c r="A117" s="41" t="s">
        <v>402</v>
      </c>
      <c r="B117" s="42" t="s">
        <v>403</v>
      </c>
      <c r="C117" s="42" t="s">
        <v>162</v>
      </c>
      <c r="D117" s="42" t="s">
        <v>193</v>
      </c>
      <c r="E117" s="42" t="s">
        <v>177</v>
      </c>
      <c r="F117" s="42" t="s">
        <v>156</v>
      </c>
      <c r="G117" s="42" t="s">
        <v>165</v>
      </c>
      <c r="H117" s="42">
        <v>50</v>
      </c>
      <c r="I117" s="43">
        <v>35998</v>
      </c>
      <c r="J117" s="44">
        <v>174895</v>
      </c>
      <c r="K117" s="45">
        <v>0.15</v>
      </c>
      <c r="L117" s="42" t="s">
        <v>150</v>
      </c>
      <c r="M117" s="42" t="s">
        <v>166</v>
      </c>
    </row>
    <row r="118" spans="1:13">
      <c r="A118" s="41" t="s">
        <v>404</v>
      </c>
      <c r="B118" s="42" t="s">
        <v>405</v>
      </c>
      <c r="C118" s="42" t="s">
        <v>145</v>
      </c>
      <c r="D118" s="42" t="s">
        <v>146</v>
      </c>
      <c r="E118" s="42" t="s">
        <v>155</v>
      </c>
      <c r="F118" s="42" t="s">
        <v>148</v>
      </c>
      <c r="G118" s="42" t="s">
        <v>157</v>
      </c>
      <c r="H118" s="42">
        <v>49</v>
      </c>
      <c r="I118" s="43">
        <v>38825</v>
      </c>
      <c r="J118" s="44">
        <v>134486</v>
      </c>
      <c r="K118" s="45">
        <v>0.14000000000000001</v>
      </c>
      <c r="L118" s="42" t="s">
        <v>150</v>
      </c>
      <c r="M118" s="42" t="s">
        <v>188</v>
      </c>
    </row>
    <row r="119" spans="1:13">
      <c r="A119" s="41" t="s">
        <v>406</v>
      </c>
      <c r="B119" s="42" t="s">
        <v>407</v>
      </c>
      <c r="C119" s="42" t="s">
        <v>172</v>
      </c>
      <c r="D119" s="42" t="s">
        <v>163</v>
      </c>
      <c r="E119" s="42" t="s">
        <v>155</v>
      </c>
      <c r="F119" s="42" t="s">
        <v>148</v>
      </c>
      <c r="G119" s="42" t="s">
        <v>213</v>
      </c>
      <c r="H119" s="42">
        <v>60</v>
      </c>
      <c r="I119" s="43">
        <v>39137</v>
      </c>
      <c r="J119" s="44">
        <v>71699</v>
      </c>
      <c r="K119" s="45">
        <v>0</v>
      </c>
      <c r="L119" s="42" t="s">
        <v>221</v>
      </c>
      <c r="M119" s="42" t="s">
        <v>222</v>
      </c>
    </row>
    <row r="120" spans="1:13">
      <c r="A120" s="41" t="s">
        <v>408</v>
      </c>
      <c r="B120" s="42" t="s">
        <v>409</v>
      </c>
      <c r="C120" s="42" t="s">
        <v>172</v>
      </c>
      <c r="D120" s="42" t="s">
        <v>208</v>
      </c>
      <c r="E120" s="42" t="s">
        <v>177</v>
      </c>
      <c r="F120" s="42" t="s">
        <v>148</v>
      </c>
      <c r="G120" s="42" t="s">
        <v>213</v>
      </c>
      <c r="H120" s="42">
        <v>42</v>
      </c>
      <c r="I120" s="43">
        <v>44198</v>
      </c>
      <c r="J120" s="44">
        <v>94430</v>
      </c>
      <c r="K120" s="45">
        <v>0</v>
      </c>
      <c r="L120" s="42" t="s">
        <v>150</v>
      </c>
      <c r="M120" s="42" t="s">
        <v>151</v>
      </c>
    </row>
    <row r="121" spans="1:13">
      <c r="A121" s="41" t="s">
        <v>410</v>
      </c>
      <c r="B121" s="42" t="s">
        <v>411</v>
      </c>
      <c r="C121" s="42" t="s">
        <v>180</v>
      </c>
      <c r="D121" s="42" t="s">
        <v>163</v>
      </c>
      <c r="E121" s="42" t="s">
        <v>177</v>
      </c>
      <c r="F121" s="42" t="s">
        <v>156</v>
      </c>
      <c r="G121" s="42" t="s">
        <v>157</v>
      </c>
      <c r="H121" s="42">
        <v>39</v>
      </c>
      <c r="I121" s="43">
        <v>40192</v>
      </c>
      <c r="J121" s="44">
        <v>103504</v>
      </c>
      <c r="K121" s="45">
        <v>7.0000000000000007E-2</v>
      </c>
      <c r="L121" s="42" t="s">
        <v>158</v>
      </c>
      <c r="M121" s="42" t="s">
        <v>248</v>
      </c>
    </row>
    <row r="122" spans="1:13">
      <c r="A122" s="41" t="s">
        <v>412</v>
      </c>
      <c r="B122" s="42" t="s">
        <v>413</v>
      </c>
      <c r="C122" s="42" t="s">
        <v>246</v>
      </c>
      <c r="D122" s="42" t="s">
        <v>146</v>
      </c>
      <c r="E122" s="42" t="s">
        <v>155</v>
      </c>
      <c r="F122" s="42" t="s">
        <v>148</v>
      </c>
      <c r="G122" s="42" t="s">
        <v>157</v>
      </c>
      <c r="H122" s="42">
        <v>55</v>
      </c>
      <c r="I122" s="43">
        <v>38573</v>
      </c>
      <c r="J122" s="44">
        <v>92771</v>
      </c>
      <c r="K122" s="45">
        <v>0</v>
      </c>
      <c r="L122" s="42" t="s">
        <v>150</v>
      </c>
      <c r="M122" s="42" t="s">
        <v>184</v>
      </c>
    </row>
    <row r="123" spans="1:13">
      <c r="A123" s="41" t="s">
        <v>414</v>
      </c>
      <c r="B123" s="42" t="s">
        <v>415</v>
      </c>
      <c r="C123" s="42" t="s">
        <v>242</v>
      </c>
      <c r="D123" s="42" t="s">
        <v>163</v>
      </c>
      <c r="E123" s="42" t="s">
        <v>164</v>
      </c>
      <c r="F123" s="42" t="s">
        <v>148</v>
      </c>
      <c r="G123" s="42" t="s">
        <v>213</v>
      </c>
      <c r="H123" s="42">
        <v>39</v>
      </c>
      <c r="I123" s="43">
        <v>38813</v>
      </c>
      <c r="J123" s="44">
        <v>71531</v>
      </c>
      <c r="K123" s="45">
        <v>0</v>
      </c>
      <c r="L123" s="42" t="s">
        <v>150</v>
      </c>
      <c r="M123" s="42" t="s">
        <v>216</v>
      </c>
    </row>
    <row r="124" spans="1:13">
      <c r="A124" s="41" t="s">
        <v>416</v>
      </c>
      <c r="B124" s="42" t="s">
        <v>417</v>
      </c>
      <c r="C124" s="42" t="s">
        <v>305</v>
      </c>
      <c r="D124" s="42" t="s">
        <v>146</v>
      </c>
      <c r="E124" s="42" t="s">
        <v>164</v>
      </c>
      <c r="F124" s="42" t="s">
        <v>156</v>
      </c>
      <c r="G124" s="42" t="s">
        <v>149</v>
      </c>
      <c r="H124" s="42">
        <v>28</v>
      </c>
      <c r="I124" s="43">
        <v>43530</v>
      </c>
      <c r="J124" s="44">
        <v>90304</v>
      </c>
      <c r="K124" s="45">
        <v>0</v>
      </c>
      <c r="L124" s="42" t="s">
        <v>150</v>
      </c>
      <c r="M124" s="42" t="s">
        <v>166</v>
      </c>
    </row>
    <row r="125" spans="1:13">
      <c r="A125" s="41" t="s">
        <v>418</v>
      </c>
      <c r="B125" s="42" t="s">
        <v>419</v>
      </c>
      <c r="C125" s="42" t="s">
        <v>180</v>
      </c>
      <c r="D125" s="42" t="s">
        <v>208</v>
      </c>
      <c r="E125" s="42" t="s">
        <v>155</v>
      </c>
      <c r="F125" s="42" t="s">
        <v>148</v>
      </c>
      <c r="G125" s="42" t="s">
        <v>165</v>
      </c>
      <c r="H125" s="42">
        <v>65</v>
      </c>
      <c r="I125" s="43">
        <v>40793</v>
      </c>
      <c r="J125" s="44">
        <v>104903</v>
      </c>
      <c r="K125" s="45">
        <v>0.1</v>
      </c>
      <c r="L125" s="42" t="s">
        <v>150</v>
      </c>
      <c r="M125" s="42" t="s">
        <v>216</v>
      </c>
    </row>
    <row r="126" spans="1:13">
      <c r="A126" s="41" t="s">
        <v>420</v>
      </c>
      <c r="B126" s="42" t="s">
        <v>421</v>
      </c>
      <c r="C126" s="42" t="s">
        <v>183</v>
      </c>
      <c r="D126" s="42" t="s">
        <v>163</v>
      </c>
      <c r="E126" s="42" t="s">
        <v>177</v>
      </c>
      <c r="F126" s="42" t="s">
        <v>148</v>
      </c>
      <c r="G126" s="42" t="s">
        <v>157</v>
      </c>
      <c r="H126" s="42">
        <v>52</v>
      </c>
      <c r="I126" s="43">
        <v>43515</v>
      </c>
      <c r="J126" s="44">
        <v>55859</v>
      </c>
      <c r="K126" s="45">
        <v>0</v>
      </c>
      <c r="L126" s="42" t="s">
        <v>158</v>
      </c>
      <c r="M126" s="42" t="s">
        <v>236</v>
      </c>
    </row>
    <row r="127" spans="1:13">
      <c r="A127" s="41" t="s">
        <v>422</v>
      </c>
      <c r="B127" s="42" t="s">
        <v>423</v>
      </c>
      <c r="C127" s="42" t="s">
        <v>279</v>
      </c>
      <c r="D127" s="42" t="s">
        <v>197</v>
      </c>
      <c r="E127" s="42" t="s">
        <v>177</v>
      </c>
      <c r="F127" s="42" t="s">
        <v>148</v>
      </c>
      <c r="G127" s="42" t="s">
        <v>213</v>
      </c>
      <c r="H127" s="42">
        <v>62</v>
      </c>
      <c r="I127" s="43">
        <v>39002</v>
      </c>
      <c r="J127" s="44">
        <v>79785</v>
      </c>
      <c r="K127" s="45">
        <v>0</v>
      </c>
      <c r="L127" s="42" t="s">
        <v>150</v>
      </c>
      <c r="M127" s="42" t="s">
        <v>188</v>
      </c>
    </row>
    <row r="128" spans="1:13">
      <c r="A128" s="41" t="s">
        <v>424</v>
      </c>
      <c r="B128" s="42" t="s">
        <v>425</v>
      </c>
      <c r="C128" s="42" t="s">
        <v>172</v>
      </c>
      <c r="D128" s="42" t="s">
        <v>208</v>
      </c>
      <c r="E128" s="42" t="s">
        <v>177</v>
      </c>
      <c r="F128" s="42" t="s">
        <v>148</v>
      </c>
      <c r="G128" s="42" t="s">
        <v>157</v>
      </c>
      <c r="H128" s="42">
        <v>39</v>
      </c>
      <c r="I128" s="43">
        <v>39391</v>
      </c>
      <c r="J128" s="44">
        <v>99017</v>
      </c>
      <c r="K128" s="45">
        <v>0</v>
      </c>
      <c r="L128" s="42" t="s">
        <v>158</v>
      </c>
      <c r="M128" s="42" t="s">
        <v>236</v>
      </c>
    </row>
    <row r="129" spans="1:13">
      <c r="A129" s="41" t="s">
        <v>426</v>
      </c>
      <c r="B129" s="42" t="s">
        <v>427</v>
      </c>
      <c r="C129" s="42" t="s">
        <v>428</v>
      </c>
      <c r="D129" s="42" t="s">
        <v>146</v>
      </c>
      <c r="E129" s="42" t="s">
        <v>155</v>
      </c>
      <c r="F129" s="42" t="s">
        <v>148</v>
      </c>
      <c r="G129" s="42" t="s">
        <v>165</v>
      </c>
      <c r="H129" s="42">
        <v>63</v>
      </c>
      <c r="I129" s="43">
        <v>33695</v>
      </c>
      <c r="J129" s="44">
        <v>53809</v>
      </c>
      <c r="K129" s="45">
        <v>0</v>
      </c>
      <c r="L129" s="42" t="s">
        <v>150</v>
      </c>
      <c r="M129" s="42" t="s">
        <v>173</v>
      </c>
    </row>
    <row r="130" spans="1:13">
      <c r="A130" s="41" t="s">
        <v>429</v>
      </c>
      <c r="B130" s="42" t="s">
        <v>430</v>
      </c>
      <c r="C130" s="42" t="s">
        <v>273</v>
      </c>
      <c r="D130" s="42" t="s">
        <v>197</v>
      </c>
      <c r="E130" s="42" t="s">
        <v>164</v>
      </c>
      <c r="F130" s="42" t="s">
        <v>156</v>
      </c>
      <c r="G130" s="42" t="s">
        <v>157</v>
      </c>
      <c r="H130" s="42">
        <v>27</v>
      </c>
      <c r="I130" s="43">
        <v>43937</v>
      </c>
      <c r="J130" s="44">
        <v>71864</v>
      </c>
      <c r="K130" s="45">
        <v>0</v>
      </c>
      <c r="L130" s="42" t="s">
        <v>158</v>
      </c>
      <c r="M130" s="42" t="s">
        <v>248</v>
      </c>
    </row>
    <row r="131" spans="1:13">
      <c r="A131" s="41" t="s">
        <v>431</v>
      </c>
      <c r="B131" s="42" t="s">
        <v>432</v>
      </c>
      <c r="C131" s="42" t="s">
        <v>207</v>
      </c>
      <c r="D131" s="42" t="s">
        <v>163</v>
      </c>
      <c r="E131" s="42" t="s">
        <v>177</v>
      </c>
      <c r="F131" s="42" t="s">
        <v>148</v>
      </c>
      <c r="G131" s="42" t="s">
        <v>157</v>
      </c>
      <c r="H131" s="42">
        <v>37</v>
      </c>
      <c r="I131" s="43">
        <v>40883</v>
      </c>
      <c r="J131" s="44">
        <v>225558</v>
      </c>
      <c r="K131" s="45">
        <v>0.33</v>
      </c>
      <c r="L131" s="42" t="s">
        <v>158</v>
      </c>
      <c r="M131" s="42" t="s">
        <v>202</v>
      </c>
    </row>
    <row r="132" spans="1:13">
      <c r="A132" s="41" t="s">
        <v>433</v>
      </c>
      <c r="B132" s="42" t="s">
        <v>434</v>
      </c>
      <c r="C132" s="42" t="s">
        <v>145</v>
      </c>
      <c r="D132" s="42" t="s">
        <v>146</v>
      </c>
      <c r="E132" s="42" t="s">
        <v>155</v>
      </c>
      <c r="F132" s="42" t="s">
        <v>156</v>
      </c>
      <c r="G132" s="42" t="s">
        <v>165</v>
      </c>
      <c r="H132" s="42">
        <v>37</v>
      </c>
      <c r="I132" s="43">
        <v>41695</v>
      </c>
      <c r="J132" s="44">
        <v>128984</v>
      </c>
      <c r="K132" s="45">
        <v>0.12</v>
      </c>
      <c r="L132" s="42" t="s">
        <v>150</v>
      </c>
      <c r="M132" s="42" t="s">
        <v>184</v>
      </c>
    </row>
    <row r="133" spans="1:13">
      <c r="A133" s="41" t="s">
        <v>435</v>
      </c>
      <c r="B133" s="42" t="s">
        <v>436</v>
      </c>
      <c r="C133" s="42" t="s">
        <v>273</v>
      </c>
      <c r="D133" s="42" t="s">
        <v>197</v>
      </c>
      <c r="E133" s="42" t="s">
        <v>164</v>
      </c>
      <c r="F133" s="42" t="s">
        <v>156</v>
      </c>
      <c r="G133" s="42" t="s">
        <v>213</v>
      </c>
      <c r="H133" s="42">
        <v>46</v>
      </c>
      <c r="I133" s="43">
        <v>36331</v>
      </c>
      <c r="J133" s="44">
        <v>96997</v>
      </c>
      <c r="K133" s="45">
        <v>0</v>
      </c>
      <c r="L133" s="42" t="s">
        <v>221</v>
      </c>
      <c r="M133" s="42" t="s">
        <v>316</v>
      </c>
    </row>
    <row r="134" spans="1:13">
      <c r="A134" s="41" t="s">
        <v>437</v>
      </c>
      <c r="B134" s="42" t="s">
        <v>438</v>
      </c>
      <c r="C134" s="42" t="s">
        <v>162</v>
      </c>
      <c r="D134" s="42" t="s">
        <v>193</v>
      </c>
      <c r="E134" s="42" t="s">
        <v>155</v>
      </c>
      <c r="F134" s="42" t="s">
        <v>148</v>
      </c>
      <c r="G134" s="42" t="s">
        <v>213</v>
      </c>
      <c r="H134" s="42">
        <v>54</v>
      </c>
      <c r="I134" s="43">
        <v>43122</v>
      </c>
      <c r="J134" s="44">
        <v>176294</v>
      </c>
      <c r="K134" s="45">
        <v>0.28000000000000003</v>
      </c>
      <c r="L134" s="42" t="s">
        <v>150</v>
      </c>
      <c r="M134" s="42" t="s">
        <v>188</v>
      </c>
    </row>
    <row r="135" spans="1:13">
      <c r="A135" s="41" t="s">
        <v>439</v>
      </c>
      <c r="B135" s="42" t="s">
        <v>440</v>
      </c>
      <c r="C135" s="42" t="s">
        <v>183</v>
      </c>
      <c r="D135" s="42" t="s">
        <v>53</v>
      </c>
      <c r="E135" s="42" t="s">
        <v>147</v>
      </c>
      <c r="F135" s="42" t="s">
        <v>148</v>
      </c>
      <c r="G135" s="42" t="s">
        <v>157</v>
      </c>
      <c r="H135" s="42">
        <v>30</v>
      </c>
      <c r="I135" s="43">
        <v>44241</v>
      </c>
      <c r="J135" s="44">
        <v>48340</v>
      </c>
      <c r="K135" s="45">
        <v>0</v>
      </c>
      <c r="L135" s="42" t="s">
        <v>158</v>
      </c>
      <c r="M135" s="42" t="s">
        <v>236</v>
      </c>
    </row>
    <row r="136" spans="1:13">
      <c r="A136" s="41" t="s">
        <v>441</v>
      </c>
      <c r="B136" s="42" t="s">
        <v>442</v>
      </c>
      <c r="C136" s="42" t="s">
        <v>207</v>
      </c>
      <c r="D136" s="42" t="s">
        <v>197</v>
      </c>
      <c r="E136" s="42" t="s">
        <v>177</v>
      </c>
      <c r="F136" s="42" t="s">
        <v>148</v>
      </c>
      <c r="G136" s="42" t="s">
        <v>213</v>
      </c>
      <c r="H136" s="42">
        <v>28</v>
      </c>
      <c r="I136" s="43">
        <v>42922</v>
      </c>
      <c r="J136" s="44">
        <v>240488</v>
      </c>
      <c r="K136" s="45">
        <v>0.4</v>
      </c>
      <c r="L136" s="42" t="s">
        <v>221</v>
      </c>
      <c r="M136" s="42" t="s">
        <v>227</v>
      </c>
    </row>
    <row r="137" spans="1:13">
      <c r="A137" s="41" t="s">
        <v>443</v>
      </c>
      <c r="B137" s="42" t="s">
        <v>444</v>
      </c>
      <c r="C137" s="42" t="s">
        <v>246</v>
      </c>
      <c r="D137" s="42" t="s">
        <v>146</v>
      </c>
      <c r="E137" s="42" t="s">
        <v>155</v>
      </c>
      <c r="F137" s="42" t="s">
        <v>156</v>
      </c>
      <c r="G137" s="42" t="s">
        <v>165</v>
      </c>
      <c r="H137" s="42">
        <v>40</v>
      </c>
      <c r="I137" s="43">
        <v>40565</v>
      </c>
      <c r="J137" s="44">
        <v>97339</v>
      </c>
      <c r="K137" s="45">
        <v>0</v>
      </c>
      <c r="L137" s="42" t="s">
        <v>150</v>
      </c>
      <c r="M137" s="42" t="s">
        <v>188</v>
      </c>
    </row>
    <row r="138" spans="1:13">
      <c r="A138" s="41" t="s">
        <v>445</v>
      </c>
      <c r="B138" s="42" t="s">
        <v>446</v>
      </c>
      <c r="C138" s="42" t="s">
        <v>207</v>
      </c>
      <c r="D138" s="42" t="s">
        <v>193</v>
      </c>
      <c r="E138" s="42" t="s">
        <v>155</v>
      </c>
      <c r="F138" s="42" t="s">
        <v>148</v>
      </c>
      <c r="G138" s="42" t="s">
        <v>157</v>
      </c>
      <c r="H138" s="42">
        <v>49</v>
      </c>
      <c r="I138" s="43">
        <v>37680</v>
      </c>
      <c r="J138" s="44">
        <v>211291</v>
      </c>
      <c r="K138" s="45">
        <v>0.37</v>
      </c>
      <c r="L138" s="42" t="s">
        <v>158</v>
      </c>
      <c r="M138" s="42" t="s">
        <v>159</v>
      </c>
    </row>
    <row r="139" spans="1:13">
      <c r="A139" s="41" t="s">
        <v>447</v>
      </c>
      <c r="B139" s="42" t="s">
        <v>448</v>
      </c>
      <c r="C139" s="42" t="s">
        <v>207</v>
      </c>
      <c r="D139" s="42" t="s">
        <v>53</v>
      </c>
      <c r="E139" s="42" t="s">
        <v>147</v>
      </c>
      <c r="F139" s="42" t="s">
        <v>156</v>
      </c>
      <c r="G139" s="42" t="s">
        <v>213</v>
      </c>
      <c r="H139" s="42">
        <v>39</v>
      </c>
      <c r="I139" s="43">
        <v>40778</v>
      </c>
      <c r="J139" s="44">
        <v>249506</v>
      </c>
      <c r="K139" s="45">
        <v>0.3</v>
      </c>
      <c r="L139" s="42" t="s">
        <v>221</v>
      </c>
      <c r="M139" s="42" t="s">
        <v>227</v>
      </c>
    </row>
    <row r="140" spans="1:13">
      <c r="A140" s="41" t="s">
        <v>449</v>
      </c>
      <c r="B140" s="42" t="s">
        <v>450</v>
      </c>
      <c r="C140" s="42" t="s">
        <v>232</v>
      </c>
      <c r="D140" s="42" t="s">
        <v>197</v>
      </c>
      <c r="E140" s="42" t="s">
        <v>164</v>
      </c>
      <c r="F140" s="42" t="s">
        <v>156</v>
      </c>
      <c r="G140" s="42" t="s">
        <v>157</v>
      </c>
      <c r="H140" s="42">
        <v>61</v>
      </c>
      <c r="I140" s="43">
        <v>37582</v>
      </c>
      <c r="J140" s="44">
        <v>80950</v>
      </c>
      <c r="K140" s="45">
        <v>0</v>
      </c>
      <c r="L140" s="42" t="s">
        <v>158</v>
      </c>
      <c r="M140" s="42" t="s">
        <v>159</v>
      </c>
    </row>
    <row r="141" spans="1:13">
      <c r="A141" s="41" t="s">
        <v>451</v>
      </c>
      <c r="B141" s="42" t="s">
        <v>452</v>
      </c>
      <c r="C141" s="42" t="s">
        <v>276</v>
      </c>
      <c r="D141" s="42" t="s">
        <v>197</v>
      </c>
      <c r="E141" s="42" t="s">
        <v>147</v>
      </c>
      <c r="F141" s="42" t="s">
        <v>148</v>
      </c>
      <c r="G141" s="42" t="s">
        <v>157</v>
      </c>
      <c r="H141" s="42">
        <v>46</v>
      </c>
      <c r="I141" s="43">
        <v>44206</v>
      </c>
      <c r="J141" s="44">
        <v>86538</v>
      </c>
      <c r="K141" s="45">
        <v>0</v>
      </c>
      <c r="L141" s="42" t="s">
        <v>158</v>
      </c>
      <c r="M141" s="42" t="s">
        <v>248</v>
      </c>
    </row>
    <row r="142" spans="1:13">
      <c r="A142" s="41" t="s">
        <v>453</v>
      </c>
      <c r="B142" s="42" t="s">
        <v>454</v>
      </c>
      <c r="C142" s="42" t="s">
        <v>172</v>
      </c>
      <c r="D142" s="42" t="s">
        <v>208</v>
      </c>
      <c r="E142" s="42" t="s">
        <v>164</v>
      </c>
      <c r="F142" s="42" t="s">
        <v>148</v>
      </c>
      <c r="G142" s="42" t="s">
        <v>165</v>
      </c>
      <c r="H142" s="42">
        <v>35</v>
      </c>
      <c r="I142" s="43">
        <v>43715</v>
      </c>
      <c r="J142" s="44">
        <v>70992</v>
      </c>
      <c r="K142" s="45">
        <v>0</v>
      </c>
      <c r="L142" s="42" t="s">
        <v>150</v>
      </c>
      <c r="M142" s="42" t="s">
        <v>188</v>
      </c>
    </row>
    <row r="143" spans="1:13">
      <c r="A143" s="41" t="s">
        <v>455</v>
      </c>
      <c r="B143" s="42" t="s">
        <v>456</v>
      </c>
      <c r="C143" s="42" t="s">
        <v>207</v>
      </c>
      <c r="D143" s="42" t="s">
        <v>197</v>
      </c>
      <c r="E143" s="42" t="s">
        <v>177</v>
      </c>
      <c r="F143" s="42" t="s">
        <v>156</v>
      </c>
      <c r="G143" s="42" t="s">
        <v>165</v>
      </c>
      <c r="H143" s="42">
        <v>33</v>
      </c>
      <c r="I143" s="43">
        <v>42173</v>
      </c>
      <c r="J143" s="44">
        <v>205314</v>
      </c>
      <c r="K143" s="45">
        <v>0.3</v>
      </c>
      <c r="L143" s="42" t="s">
        <v>150</v>
      </c>
      <c r="M143" s="42" t="s">
        <v>216</v>
      </c>
    </row>
    <row r="144" spans="1:13">
      <c r="A144" s="41" t="s">
        <v>457</v>
      </c>
      <c r="B144" s="42" t="s">
        <v>458</v>
      </c>
      <c r="C144" s="42" t="s">
        <v>207</v>
      </c>
      <c r="D144" s="42" t="s">
        <v>193</v>
      </c>
      <c r="E144" s="42" t="s">
        <v>177</v>
      </c>
      <c r="F144" s="42" t="s">
        <v>148</v>
      </c>
      <c r="G144" s="42" t="s">
        <v>157</v>
      </c>
      <c r="H144" s="42">
        <v>61</v>
      </c>
      <c r="I144" s="43">
        <v>42804</v>
      </c>
      <c r="J144" s="44">
        <v>196951</v>
      </c>
      <c r="K144" s="45">
        <v>0.33</v>
      </c>
      <c r="L144" s="42" t="s">
        <v>158</v>
      </c>
      <c r="M144" s="42" t="s">
        <v>236</v>
      </c>
    </row>
    <row r="145" spans="1:13">
      <c r="A145" s="41" t="s">
        <v>459</v>
      </c>
      <c r="B145" s="42" t="s">
        <v>460</v>
      </c>
      <c r="C145" s="42" t="s">
        <v>349</v>
      </c>
      <c r="D145" s="42" t="s">
        <v>146</v>
      </c>
      <c r="E145" s="42" t="s">
        <v>164</v>
      </c>
      <c r="F145" s="42" t="s">
        <v>156</v>
      </c>
      <c r="G145" s="42" t="s">
        <v>157</v>
      </c>
      <c r="H145" s="42">
        <v>45</v>
      </c>
      <c r="I145" s="43">
        <v>38613</v>
      </c>
      <c r="J145" s="44">
        <v>67686</v>
      </c>
      <c r="K145" s="45">
        <v>0</v>
      </c>
      <c r="L145" s="42" t="s">
        <v>158</v>
      </c>
      <c r="M145" s="42" t="s">
        <v>236</v>
      </c>
    </row>
    <row r="146" spans="1:13">
      <c r="A146" s="41" t="s">
        <v>461</v>
      </c>
      <c r="B146" s="42" t="s">
        <v>462</v>
      </c>
      <c r="C146" s="42" t="s">
        <v>154</v>
      </c>
      <c r="D146" s="42" t="s">
        <v>146</v>
      </c>
      <c r="E146" s="42" t="s">
        <v>147</v>
      </c>
      <c r="F146" s="42" t="s">
        <v>156</v>
      </c>
      <c r="G146" s="42" t="s">
        <v>213</v>
      </c>
      <c r="H146" s="42">
        <v>51</v>
      </c>
      <c r="I146" s="43">
        <v>39553</v>
      </c>
      <c r="J146" s="44">
        <v>86431</v>
      </c>
      <c r="K146" s="45">
        <v>0</v>
      </c>
      <c r="L146" s="42" t="s">
        <v>150</v>
      </c>
      <c r="M146" s="42" t="s">
        <v>216</v>
      </c>
    </row>
    <row r="147" spans="1:13">
      <c r="A147" s="41" t="s">
        <v>463</v>
      </c>
      <c r="B147" s="42" t="s">
        <v>464</v>
      </c>
      <c r="C147" s="42" t="s">
        <v>180</v>
      </c>
      <c r="D147" s="42" t="s">
        <v>193</v>
      </c>
      <c r="E147" s="42" t="s">
        <v>155</v>
      </c>
      <c r="F147" s="42" t="s">
        <v>156</v>
      </c>
      <c r="G147" s="42" t="s">
        <v>157</v>
      </c>
      <c r="H147" s="42">
        <v>55</v>
      </c>
      <c r="I147" s="43">
        <v>35019</v>
      </c>
      <c r="J147" s="44">
        <v>125936</v>
      </c>
      <c r="K147" s="45">
        <v>0.08</v>
      </c>
      <c r="L147" s="42" t="s">
        <v>158</v>
      </c>
      <c r="M147" s="42" t="s">
        <v>159</v>
      </c>
    </row>
    <row r="148" spans="1:13">
      <c r="A148" s="41" t="s">
        <v>465</v>
      </c>
      <c r="B148" s="42" t="s">
        <v>466</v>
      </c>
      <c r="C148" s="42" t="s">
        <v>145</v>
      </c>
      <c r="D148" s="42" t="s">
        <v>53</v>
      </c>
      <c r="E148" s="42" t="s">
        <v>177</v>
      </c>
      <c r="F148" s="42" t="s">
        <v>148</v>
      </c>
      <c r="G148" s="42" t="s">
        <v>165</v>
      </c>
      <c r="H148" s="42">
        <v>46</v>
      </c>
      <c r="I148" s="43">
        <v>41473</v>
      </c>
      <c r="J148" s="44">
        <v>149712</v>
      </c>
      <c r="K148" s="45">
        <v>0.14000000000000001</v>
      </c>
      <c r="L148" s="42" t="s">
        <v>150</v>
      </c>
      <c r="M148" s="42" t="s">
        <v>216</v>
      </c>
    </row>
    <row r="149" spans="1:13">
      <c r="A149" s="41" t="s">
        <v>467</v>
      </c>
      <c r="B149" s="42" t="s">
        <v>468</v>
      </c>
      <c r="C149" s="42" t="s">
        <v>273</v>
      </c>
      <c r="D149" s="42" t="s">
        <v>197</v>
      </c>
      <c r="E149" s="42" t="s">
        <v>164</v>
      </c>
      <c r="F149" s="42" t="s">
        <v>156</v>
      </c>
      <c r="G149" s="42" t="s">
        <v>165</v>
      </c>
      <c r="H149" s="42">
        <v>30</v>
      </c>
      <c r="I149" s="43">
        <v>44471</v>
      </c>
      <c r="J149" s="44">
        <v>88758</v>
      </c>
      <c r="K149" s="45">
        <v>0</v>
      </c>
      <c r="L149" s="42" t="s">
        <v>150</v>
      </c>
      <c r="M149" s="42" t="s">
        <v>151</v>
      </c>
    </row>
    <row r="150" spans="1:13">
      <c r="A150" s="41" t="s">
        <v>308</v>
      </c>
      <c r="B150" s="42" t="s">
        <v>469</v>
      </c>
      <c r="C150" s="42" t="s">
        <v>470</v>
      </c>
      <c r="D150" s="42" t="s">
        <v>146</v>
      </c>
      <c r="E150" s="42" t="s">
        <v>147</v>
      </c>
      <c r="F150" s="42" t="s">
        <v>156</v>
      </c>
      <c r="G150" s="42" t="s">
        <v>157</v>
      </c>
      <c r="H150" s="42">
        <v>54</v>
      </c>
      <c r="I150" s="43">
        <v>41468</v>
      </c>
      <c r="J150" s="44">
        <v>83639</v>
      </c>
      <c r="K150" s="45">
        <v>0</v>
      </c>
      <c r="L150" s="42" t="s">
        <v>158</v>
      </c>
      <c r="M150" s="42" t="s">
        <v>236</v>
      </c>
    </row>
    <row r="151" spans="1:13">
      <c r="A151" s="41" t="s">
        <v>471</v>
      </c>
      <c r="B151" s="42" t="s">
        <v>472</v>
      </c>
      <c r="C151" s="42" t="s">
        <v>346</v>
      </c>
      <c r="D151" s="42" t="s">
        <v>146</v>
      </c>
      <c r="E151" s="42" t="s">
        <v>147</v>
      </c>
      <c r="F151" s="42" t="s">
        <v>148</v>
      </c>
      <c r="G151" s="42" t="s">
        <v>165</v>
      </c>
      <c r="H151" s="42">
        <v>54</v>
      </c>
      <c r="I151" s="43">
        <v>35933</v>
      </c>
      <c r="J151" s="44">
        <v>68268</v>
      </c>
      <c r="K151" s="45">
        <v>0</v>
      </c>
      <c r="L151" s="42" t="s">
        <v>150</v>
      </c>
      <c r="M151" s="42" t="s">
        <v>173</v>
      </c>
    </row>
    <row r="152" spans="1:13">
      <c r="A152" s="41" t="s">
        <v>473</v>
      </c>
      <c r="B152" s="42" t="s">
        <v>474</v>
      </c>
      <c r="C152" s="42" t="s">
        <v>273</v>
      </c>
      <c r="D152" s="42" t="s">
        <v>197</v>
      </c>
      <c r="E152" s="42" t="s">
        <v>155</v>
      </c>
      <c r="F152" s="42" t="s">
        <v>156</v>
      </c>
      <c r="G152" s="42" t="s">
        <v>213</v>
      </c>
      <c r="H152" s="42">
        <v>45</v>
      </c>
      <c r="I152" s="43">
        <v>37313</v>
      </c>
      <c r="J152" s="44">
        <v>75819</v>
      </c>
      <c r="K152" s="45">
        <v>0</v>
      </c>
      <c r="L152" s="42" t="s">
        <v>221</v>
      </c>
      <c r="M152" s="42" t="s">
        <v>316</v>
      </c>
    </row>
    <row r="153" spans="1:13">
      <c r="A153" s="41" t="s">
        <v>475</v>
      </c>
      <c r="B153" s="42" t="s">
        <v>476</v>
      </c>
      <c r="C153" s="42" t="s">
        <v>172</v>
      </c>
      <c r="D153" s="42" t="s">
        <v>53</v>
      </c>
      <c r="E153" s="42" t="s">
        <v>164</v>
      </c>
      <c r="F153" s="42" t="s">
        <v>148</v>
      </c>
      <c r="G153" s="42" t="s">
        <v>165</v>
      </c>
      <c r="H153" s="42">
        <v>49</v>
      </c>
      <c r="I153" s="43">
        <v>35200</v>
      </c>
      <c r="J153" s="44">
        <v>86658</v>
      </c>
      <c r="K153" s="45">
        <v>0</v>
      </c>
      <c r="L153" s="42" t="s">
        <v>150</v>
      </c>
      <c r="M153" s="42" t="s">
        <v>173</v>
      </c>
    </row>
    <row r="154" spans="1:13">
      <c r="A154" s="41" t="s">
        <v>477</v>
      </c>
      <c r="B154" s="42" t="s">
        <v>478</v>
      </c>
      <c r="C154" s="42" t="s">
        <v>242</v>
      </c>
      <c r="D154" s="42" t="s">
        <v>163</v>
      </c>
      <c r="E154" s="42" t="s">
        <v>147</v>
      </c>
      <c r="F154" s="42" t="s">
        <v>156</v>
      </c>
      <c r="G154" s="42" t="s">
        <v>157</v>
      </c>
      <c r="H154" s="42">
        <v>55</v>
      </c>
      <c r="I154" s="43">
        <v>41714</v>
      </c>
      <c r="J154" s="44">
        <v>74552</v>
      </c>
      <c r="K154" s="45">
        <v>0</v>
      </c>
      <c r="L154" s="42" t="s">
        <v>158</v>
      </c>
      <c r="M154" s="42" t="s">
        <v>248</v>
      </c>
    </row>
    <row r="155" spans="1:13">
      <c r="A155" s="41" t="s">
        <v>479</v>
      </c>
      <c r="B155" s="42" t="s">
        <v>480</v>
      </c>
      <c r="C155" s="42" t="s">
        <v>246</v>
      </c>
      <c r="D155" s="42" t="s">
        <v>146</v>
      </c>
      <c r="E155" s="42" t="s">
        <v>155</v>
      </c>
      <c r="F155" s="42" t="s">
        <v>148</v>
      </c>
      <c r="G155" s="42" t="s">
        <v>157</v>
      </c>
      <c r="H155" s="42">
        <v>62</v>
      </c>
      <c r="I155" s="43">
        <v>39887</v>
      </c>
      <c r="J155" s="44">
        <v>82839</v>
      </c>
      <c r="K155" s="45">
        <v>0</v>
      </c>
      <c r="L155" s="42" t="s">
        <v>150</v>
      </c>
      <c r="M155" s="42" t="s">
        <v>184</v>
      </c>
    </row>
    <row r="156" spans="1:13">
      <c r="A156" s="41" t="s">
        <v>481</v>
      </c>
      <c r="B156" s="42" t="s">
        <v>482</v>
      </c>
      <c r="C156" s="42" t="s">
        <v>346</v>
      </c>
      <c r="D156" s="42" t="s">
        <v>146</v>
      </c>
      <c r="E156" s="42" t="s">
        <v>164</v>
      </c>
      <c r="F156" s="42" t="s">
        <v>148</v>
      </c>
      <c r="G156" s="42" t="s">
        <v>165</v>
      </c>
      <c r="H156" s="42">
        <v>28</v>
      </c>
      <c r="I156" s="43">
        <v>44477</v>
      </c>
      <c r="J156" s="44">
        <v>64475</v>
      </c>
      <c r="K156" s="45">
        <v>0</v>
      </c>
      <c r="L156" s="42" t="s">
        <v>150</v>
      </c>
      <c r="M156" s="42" t="s">
        <v>173</v>
      </c>
    </row>
    <row r="157" spans="1:13">
      <c r="A157" s="41" t="s">
        <v>483</v>
      </c>
      <c r="B157" s="42" t="s">
        <v>484</v>
      </c>
      <c r="C157" s="42" t="s">
        <v>346</v>
      </c>
      <c r="D157" s="42" t="s">
        <v>146</v>
      </c>
      <c r="E157" s="42" t="s">
        <v>155</v>
      </c>
      <c r="F157" s="42" t="s">
        <v>156</v>
      </c>
      <c r="G157" s="42" t="s">
        <v>157</v>
      </c>
      <c r="H157" s="42">
        <v>33</v>
      </c>
      <c r="I157" s="43">
        <v>44036</v>
      </c>
      <c r="J157" s="44">
        <v>69453</v>
      </c>
      <c r="K157" s="45">
        <v>0</v>
      </c>
      <c r="L157" s="42" t="s">
        <v>158</v>
      </c>
      <c r="M157" s="42" t="s">
        <v>248</v>
      </c>
    </row>
    <row r="158" spans="1:13">
      <c r="A158" s="41" t="s">
        <v>485</v>
      </c>
      <c r="B158" s="42" t="s">
        <v>486</v>
      </c>
      <c r="C158" s="42" t="s">
        <v>180</v>
      </c>
      <c r="D158" s="42" t="s">
        <v>146</v>
      </c>
      <c r="E158" s="42" t="s">
        <v>177</v>
      </c>
      <c r="F158" s="42" t="s">
        <v>156</v>
      </c>
      <c r="G158" s="42" t="s">
        <v>165</v>
      </c>
      <c r="H158" s="42">
        <v>32</v>
      </c>
      <c r="I158" s="43">
        <v>41642</v>
      </c>
      <c r="J158" s="44">
        <v>127148</v>
      </c>
      <c r="K158" s="45">
        <v>0.1</v>
      </c>
      <c r="L158" s="42" t="s">
        <v>150</v>
      </c>
      <c r="M158" s="42" t="s">
        <v>184</v>
      </c>
    </row>
    <row r="159" spans="1:13">
      <c r="A159" s="41" t="s">
        <v>487</v>
      </c>
      <c r="B159" s="42" t="s">
        <v>488</v>
      </c>
      <c r="C159" s="42" t="s">
        <v>207</v>
      </c>
      <c r="D159" s="42" t="s">
        <v>163</v>
      </c>
      <c r="E159" s="42" t="s">
        <v>164</v>
      </c>
      <c r="F159" s="42" t="s">
        <v>148</v>
      </c>
      <c r="G159" s="42" t="s">
        <v>165</v>
      </c>
      <c r="H159" s="42">
        <v>32</v>
      </c>
      <c r="I159" s="43">
        <v>43102</v>
      </c>
      <c r="J159" s="44">
        <v>190253</v>
      </c>
      <c r="K159" s="45">
        <v>0.33</v>
      </c>
      <c r="L159" s="42" t="s">
        <v>150</v>
      </c>
      <c r="M159" s="42" t="s">
        <v>188</v>
      </c>
    </row>
    <row r="160" spans="1:13">
      <c r="A160" s="41" t="s">
        <v>326</v>
      </c>
      <c r="B160" s="42" t="s">
        <v>489</v>
      </c>
      <c r="C160" s="42" t="s">
        <v>180</v>
      </c>
      <c r="D160" s="42" t="s">
        <v>187</v>
      </c>
      <c r="E160" s="42" t="s">
        <v>147</v>
      </c>
      <c r="F160" s="42" t="s">
        <v>156</v>
      </c>
      <c r="G160" s="42" t="s">
        <v>165</v>
      </c>
      <c r="H160" s="42">
        <v>55</v>
      </c>
      <c r="I160" s="43">
        <v>36644</v>
      </c>
      <c r="J160" s="44">
        <v>115798</v>
      </c>
      <c r="K160" s="45">
        <v>0.05</v>
      </c>
      <c r="L160" s="42" t="s">
        <v>150</v>
      </c>
      <c r="M160" s="42" t="s">
        <v>184</v>
      </c>
    </row>
    <row r="161" spans="1:13">
      <c r="A161" s="41" t="s">
        <v>344</v>
      </c>
      <c r="B161" s="42" t="s">
        <v>490</v>
      </c>
      <c r="C161" s="42" t="s">
        <v>253</v>
      </c>
      <c r="D161" s="42" t="s">
        <v>193</v>
      </c>
      <c r="E161" s="42" t="s">
        <v>147</v>
      </c>
      <c r="F161" s="42" t="s">
        <v>148</v>
      </c>
      <c r="G161" s="42" t="s">
        <v>157</v>
      </c>
      <c r="H161" s="42">
        <v>58</v>
      </c>
      <c r="I161" s="43">
        <v>34567</v>
      </c>
      <c r="J161" s="44">
        <v>93102</v>
      </c>
      <c r="K161" s="45">
        <v>0</v>
      </c>
      <c r="L161" s="42" t="s">
        <v>150</v>
      </c>
      <c r="M161" s="42" t="s">
        <v>151</v>
      </c>
    </row>
    <row r="162" spans="1:13">
      <c r="A162" s="41" t="s">
        <v>491</v>
      </c>
      <c r="B162" s="42" t="s">
        <v>492</v>
      </c>
      <c r="C162" s="42" t="s">
        <v>235</v>
      </c>
      <c r="D162" s="42" t="s">
        <v>197</v>
      </c>
      <c r="E162" s="42" t="s">
        <v>164</v>
      </c>
      <c r="F162" s="42" t="s">
        <v>156</v>
      </c>
      <c r="G162" s="42" t="s">
        <v>157</v>
      </c>
      <c r="H162" s="42">
        <v>34</v>
      </c>
      <c r="I162" s="43">
        <v>43055</v>
      </c>
      <c r="J162" s="44">
        <v>110054</v>
      </c>
      <c r="K162" s="45">
        <v>0.15</v>
      </c>
      <c r="L162" s="42" t="s">
        <v>150</v>
      </c>
      <c r="M162" s="42" t="s">
        <v>184</v>
      </c>
    </row>
    <row r="163" spans="1:13">
      <c r="A163" s="41" t="s">
        <v>493</v>
      </c>
      <c r="B163" s="42" t="s">
        <v>494</v>
      </c>
      <c r="C163" s="42" t="s">
        <v>232</v>
      </c>
      <c r="D163" s="42" t="s">
        <v>197</v>
      </c>
      <c r="E163" s="42" t="s">
        <v>147</v>
      </c>
      <c r="F163" s="42" t="s">
        <v>148</v>
      </c>
      <c r="G163" s="42" t="s">
        <v>149</v>
      </c>
      <c r="H163" s="42">
        <v>27</v>
      </c>
      <c r="I163" s="43">
        <v>44224</v>
      </c>
      <c r="J163" s="44">
        <v>95786</v>
      </c>
      <c r="K163" s="45">
        <v>0</v>
      </c>
      <c r="L163" s="42" t="s">
        <v>150</v>
      </c>
      <c r="M163" s="42" t="s">
        <v>166</v>
      </c>
    </row>
    <row r="164" spans="1:13">
      <c r="A164" s="41" t="s">
        <v>495</v>
      </c>
      <c r="B164" s="42" t="s">
        <v>496</v>
      </c>
      <c r="C164" s="42" t="s">
        <v>172</v>
      </c>
      <c r="D164" s="42" t="s">
        <v>53</v>
      </c>
      <c r="E164" s="42" t="s">
        <v>164</v>
      </c>
      <c r="F164" s="42" t="s">
        <v>156</v>
      </c>
      <c r="G164" s="42" t="s">
        <v>213</v>
      </c>
      <c r="H164" s="42">
        <v>61</v>
      </c>
      <c r="I164" s="43">
        <v>42858</v>
      </c>
      <c r="J164" s="44">
        <v>90855</v>
      </c>
      <c r="K164" s="45">
        <v>0</v>
      </c>
      <c r="L164" s="42" t="s">
        <v>221</v>
      </c>
      <c r="M164" s="42" t="s">
        <v>316</v>
      </c>
    </row>
    <row r="165" spans="1:13">
      <c r="A165" s="41" t="s">
        <v>497</v>
      </c>
      <c r="B165" s="42" t="s">
        <v>498</v>
      </c>
      <c r="C165" s="42" t="s">
        <v>246</v>
      </c>
      <c r="D165" s="42" t="s">
        <v>146</v>
      </c>
      <c r="E165" s="42" t="s">
        <v>155</v>
      </c>
      <c r="F165" s="42" t="s">
        <v>156</v>
      </c>
      <c r="G165" s="42" t="s">
        <v>213</v>
      </c>
      <c r="H165" s="42">
        <v>47</v>
      </c>
      <c r="I165" s="43">
        <v>36233</v>
      </c>
      <c r="J165" s="44">
        <v>92897</v>
      </c>
      <c r="K165" s="45">
        <v>0</v>
      </c>
      <c r="L165" s="42" t="s">
        <v>221</v>
      </c>
      <c r="M165" s="42" t="s">
        <v>316</v>
      </c>
    </row>
    <row r="166" spans="1:13">
      <c r="A166" s="41" t="s">
        <v>499</v>
      </c>
      <c r="B166" s="42" t="s">
        <v>500</v>
      </c>
      <c r="C166" s="42" t="s">
        <v>207</v>
      </c>
      <c r="D166" s="42" t="s">
        <v>208</v>
      </c>
      <c r="E166" s="42" t="s">
        <v>164</v>
      </c>
      <c r="F166" s="42" t="s">
        <v>156</v>
      </c>
      <c r="G166" s="42" t="s">
        <v>157</v>
      </c>
      <c r="H166" s="42">
        <v>40</v>
      </c>
      <c r="I166" s="43">
        <v>39872</v>
      </c>
      <c r="J166" s="44">
        <v>242919</v>
      </c>
      <c r="K166" s="45">
        <v>0.31</v>
      </c>
      <c r="L166" s="42" t="s">
        <v>158</v>
      </c>
      <c r="M166" s="42" t="s">
        <v>159</v>
      </c>
    </row>
    <row r="167" spans="1:13">
      <c r="A167" s="41" t="s">
        <v>501</v>
      </c>
      <c r="B167" s="42" t="s">
        <v>502</v>
      </c>
      <c r="C167" s="42" t="s">
        <v>162</v>
      </c>
      <c r="D167" s="42" t="s">
        <v>197</v>
      </c>
      <c r="E167" s="42" t="s">
        <v>164</v>
      </c>
      <c r="F167" s="42" t="s">
        <v>156</v>
      </c>
      <c r="G167" s="42" t="s">
        <v>165</v>
      </c>
      <c r="H167" s="42">
        <v>30</v>
      </c>
      <c r="I167" s="43">
        <v>43240</v>
      </c>
      <c r="J167" s="44">
        <v>184368</v>
      </c>
      <c r="K167" s="45">
        <v>0.28999999999999998</v>
      </c>
      <c r="L167" s="42" t="s">
        <v>150</v>
      </c>
      <c r="M167" s="42" t="s">
        <v>188</v>
      </c>
    </row>
    <row r="168" spans="1:13">
      <c r="A168" s="41" t="s">
        <v>503</v>
      </c>
      <c r="B168" s="42" t="s">
        <v>504</v>
      </c>
      <c r="C168" s="42" t="s">
        <v>145</v>
      </c>
      <c r="D168" s="42" t="s">
        <v>163</v>
      </c>
      <c r="E168" s="42" t="s">
        <v>177</v>
      </c>
      <c r="F168" s="42" t="s">
        <v>156</v>
      </c>
      <c r="G168" s="42" t="s">
        <v>213</v>
      </c>
      <c r="H168" s="42">
        <v>45</v>
      </c>
      <c r="I168" s="43">
        <v>44554</v>
      </c>
      <c r="J168" s="44">
        <v>144754</v>
      </c>
      <c r="K168" s="45">
        <v>0.15</v>
      </c>
      <c r="L168" s="42" t="s">
        <v>150</v>
      </c>
      <c r="M168" s="42" t="s">
        <v>173</v>
      </c>
    </row>
    <row r="169" spans="1:13">
      <c r="A169" s="41" t="s">
        <v>505</v>
      </c>
      <c r="B169" s="42" t="s">
        <v>506</v>
      </c>
      <c r="C169" s="42" t="s">
        <v>392</v>
      </c>
      <c r="D169" s="42" t="s">
        <v>53</v>
      </c>
      <c r="E169" s="42" t="s">
        <v>147</v>
      </c>
      <c r="F169" s="42" t="s">
        <v>148</v>
      </c>
      <c r="G169" s="42" t="s">
        <v>165</v>
      </c>
      <c r="H169" s="42">
        <v>30</v>
      </c>
      <c r="I169" s="43">
        <v>42722</v>
      </c>
      <c r="J169" s="44">
        <v>89458</v>
      </c>
      <c r="K169" s="45">
        <v>0</v>
      </c>
      <c r="L169" s="42" t="s">
        <v>150</v>
      </c>
      <c r="M169" s="42" t="s">
        <v>188</v>
      </c>
    </row>
    <row r="170" spans="1:13">
      <c r="A170" s="41" t="s">
        <v>507</v>
      </c>
      <c r="B170" s="42" t="s">
        <v>508</v>
      </c>
      <c r="C170" s="42" t="s">
        <v>207</v>
      </c>
      <c r="D170" s="42" t="s">
        <v>187</v>
      </c>
      <c r="E170" s="42" t="s">
        <v>177</v>
      </c>
      <c r="F170" s="42" t="s">
        <v>148</v>
      </c>
      <c r="G170" s="42" t="s">
        <v>157</v>
      </c>
      <c r="H170" s="42">
        <v>56</v>
      </c>
      <c r="I170" s="43">
        <v>41714</v>
      </c>
      <c r="J170" s="44">
        <v>190815</v>
      </c>
      <c r="K170" s="45">
        <v>0.4</v>
      </c>
      <c r="L170" s="42" t="s">
        <v>150</v>
      </c>
      <c r="M170" s="42" t="s">
        <v>188</v>
      </c>
    </row>
    <row r="171" spans="1:13">
      <c r="A171" s="41" t="s">
        <v>509</v>
      </c>
      <c r="B171" s="42" t="s">
        <v>298</v>
      </c>
      <c r="C171" s="42" t="s">
        <v>145</v>
      </c>
      <c r="D171" s="42" t="s">
        <v>53</v>
      </c>
      <c r="E171" s="42" t="s">
        <v>147</v>
      </c>
      <c r="F171" s="42" t="s">
        <v>148</v>
      </c>
      <c r="G171" s="42" t="s">
        <v>165</v>
      </c>
      <c r="H171" s="42">
        <v>62</v>
      </c>
      <c r="I171" s="43">
        <v>36374</v>
      </c>
      <c r="J171" s="44">
        <v>137995</v>
      </c>
      <c r="K171" s="45">
        <v>0.14000000000000001</v>
      </c>
      <c r="L171" s="42" t="s">
        <v>150</v>
      </c>
      <c r="M171" s="42" t="s">
        <v>188</v>
      </c>
    </row>
    <row r="172" spans="1:13">
      <c r="A172" s="41" t="s">
        <v>510</v>
      </c>
      <c r="B172" s="42" t="s">
        <v>511</v>
      </c>
      <c r="C172" s="42" t="s">
        <v>253</v>
      </c>
      <c r="D172" s="42" t="s">
        <v>193</v>
      </c>
      <c r="E172" s="42" t="s">
        <v>155</v>
      </c>
      <c r="F172" s="42" t="s">
        <v>148</v>
      </c>
      <c r="G172" s="42" t="s">
        <v>213</v>
      </c>
      <c r="H172" s="42">
        <v>45</v>
      </c>
      <c r="I172" s="43">
        <v>39437</v>
      </c>
      <c r="J172" s="44">
        <v>93840</v>
      </c>
      <c r="K172" s="45">
        <v>0</v>
      </c>
      <c r="L172" s="42" t="s">
        <v>221</v>
      </c>
      <c r="M172" s="42" t="s">
        <v>222</v>
      </c>
    </row>
    <row r="173" spans="1:13">
      <c r="A173" s="41" t="s">
        <v>512</v>
      </c>
      <c r="B173" s="42" t="s">
        <v>513</v>
      </c>
      <c r="C173" s="42" t="s">
        <v>154</v>
      </c>
      <c r="D173" s="42" t="s">
        <v>146</v>
      </c>
      <c r="E173" s="42" t="s">
        <v>147</v>
      </c>
      <c r="F173" s="42" t="s">
        <v>156</v>
      </c>
      <c r="G173" s="42" t="s">
        <v>157</v>
      </c>
      <c r="H173" s="42">
        <v>46</v>
      </c>
      <c r="I173" s="43">
        <v>44495</v>
      </c>
      <c r="J173" s="44">
        <v>94790</v>
      </c>
      <c r="K173" s="45">
        <v>0</v>
      </c>
      <c r="L173" s="42" t="s">
        <v>158</v>
      </c>
      <c r="M173" s="42" t="s">
        <v>159</v>
      </c>
    </row>
    <row r="174" spans="1:13">
      <c r="A174" s="41" t="s">
        <v>514</v>
      </c>
      <c r="B174" s="42" t="s">
        <v>515</v>
      </c>
      <c r="C174" s="42" t="s">
        <v>207</v>
      </c>
      <c r="D174" s="42" t="s">
        <v>193</v>
      </c>
      <c r="E174" s="42" t="s">
        <v>147</v>
      </c>
      <c r="F174" s="42" t="s">
        <v>156</v>
      </c>
      <c r="G174" s="42" t="s">
        <v>157</v>
      </c>
      <c r="H174" s="42">
        <v>48</v>
      </c>
      <c r="I174" s="43">
        <v>41706</v>
      </c>
      <c r="J174" s="44">
        <v>197367</v>
      </c>
      <c r="K174" s="45">
        <v>0.39</v>
      </c>
      <c r="L174" s="42" t="s">
        <v>150</v>
      </c>
      <c r="M174" s="42" t="s">
        <v>188</v>
      </c>
    </row>
    <row r="175" spans="1:13">
      <c r="A175" s="41" t="s">
        <v>516</v>
      </c>
      <c r="B175" s="42" t="s">
        <v>517</v>
      </c>
      <c r="C175" s="42" t="s">
        <v>162</v>
      </c>
      <c r="D175" s="42" t="s">
        <v>187</v>
      </c>
      <c r="E175" s="42" t="s">
        <v>155</v>
      </c>
      <c r="F175" s="42" t="s">
        <v>148</v>
      </c>
      <c r="G175" s="42" t="s">
        <v>213</v>
      </c>
      <c r="H175" s="42">
        <v>27</v>
      </c>
      <c r="I175" s="43">
        <v>43276</v>
      </c>
      <c r="J175" s="44">
        <v>174097</v>
      </c>
      <c r="K175" s="45">
        <v>0.21</v>
      </c>
      <c r="L175" s="42" t="s">
        <v>150</v>
      </c>
      <c r="M175" s="42" t="s">
        <v>173</v>
      </c>
    </row>
    <row r="176" spans="1:13">
      <c r="A176" s="41" t="s">
        <v>518</v>
      </c>
      <c r="B176" s="42" t="s">
        <v>519</v>
      </c>
      <c r="C176" s="42" t="s">
        <v>180</v>
      </c>
      <c r="D176" s="42" t="s">
        <v>146</v>
      </c>
      <c r="E176" s="42" t="s">
        <v>164</v>
      </c>
      <c r="F176" s="42" t="s">
        <v>156</v>
      </c>
      <c r="G176" s="42" t="s">
        <v>213</v>
      </c>
      <c r="H176" s="42">
        <v>53</v>
      </c>
      <c r="I176" s="43">
        <v>39021</v>
      </c>
      <c r="J176" s="44">
        <v>120128</v>
      </c>
      <c r="K176" s="45">
        <v>0.1</v>
      </c>
      <c r="L176" s="42" t="s">
        <v>150</v>
      </c>
      <c r="M176" s="42" t="s">
        <v>188</v>
      </c>
    </row>
    <row r="177" spans="1:13">
      <c r="A177" s="41" t="s">
        <v>520</v>
      </c>
      <c r="B177" s="42" t="s">
        <v>521</v>
      </c>
      <c r="C177" s="42" t="s">
        <v>180</v>
      </c>
      <c r="D177" s="42" t="s">
        <v>208</v>
      </c>
      <c r="E177" s="42" t="s">
        <v>155</v>
      </c>
      <c r="F177" s="42" t="s">
        <v>148</v>
      </c>
      <c r="G177" s="42" t="s">
        <v>165</v>
      </c>
      <c r="H177" s="42">
        <v>59</v>
      </c>
      <c r="I177" s="43">
        <v>39197</v>
      </c>
      <c r="J177" s="44">
        <v>129708</v>
      </c>
      <c r="K177" s="45">
        <v>0.05</v>
      </c>
      <c r="L177" s="42" t="s">
        <v>150</v>
      </c>
      <c r="M177" s="42" t="s">
        <v>184</v>
      </c>
    </row>
    <row r="178" spans="1:13">
      <c r="A178" s="41" t="s">
        <v>522</v>
      </c>
      <c r="B178" s="42" t="s">
        <v>523</v>
      </c>
      <c r="C178" s="42" t="s">
        <v>180</v>
      </c>
      <c r="D178" s="42" t="s">
        <v>208</v>
      </c>
      <c r="E178" s="42" t="s">
        <v>147</v>
      </c>
      <c r="F178" s="42" t="s">
        <v>156</v>
      </c>
      <c r="G178" s="42" t="s">
        <v>157</v>
      </c>
      <c r="H178" s="42">
        <v>55</v>
      </c>
      <c r="I178" s="43">
        <v>34595</v>
      </c>
      <c r="J178" s="44">
        <v>102270</v>
      </c>
      <c r="K178" s="45">
        <v>0.1</v>
      </c>
      <c r="L178" s="42" t="s">
        <v>150</v>
      </c>
      <c r="M178" s="42" t="s">
        <v>166</v>
      </c>
    </row>
    <row r="179" spans="1:13">
      <c r="A179" s="41" t="s">
        <v>524</v>
      </c>
      <c r="B179" s="42" t="s">
        <v>525</v>
      </c>
      <c r="C179" s="42" t="s">
        <v>207</v>
      </c>
      <c r="D179" s="42" t="s">
        <v>163</v>
      </c>
      <c r="E179" s="42" t="s">
        <v>164</v>
      </c>
      <c r="F179" s="42" t="s">
        <v>148</v>
      </c>
      <c r="G179" s="42" t="s">
        <v>157</v>
      </c>
      <c r="H179" s="42">
        <v>43</v>
      </c>
      <c r="I179" s="43">
        <v>38564</v>
      </c>
      <c r="J179" s="44">
        <v>249686</v>
      </c>
      <c r="K179" s="45">
        <v>0.31</v>
      </c>
      <c r="L179" s="42" t="s">
        <v>158</v>
      </c>
      <c r="M179" s="42" t="s">
        <v>159</v>
      </c>
    </row>
    <row r="180" spans="1:13">
      <c r="A180" s="41" t="s">
        <v>526</v>
      </c>
      <c r="B180" s="42" t="s">
        <v>527</v>
      </c>
      <c r="C180" s="42" t="s">
        <v>183</v>
      </c>
      <c r="D180" s="42" t="s">
        <v>163</v>
      </c>
      <c r="E180" s="42" t="s">
        <v>155</v>
      </c>
      <c r="F180" s="42" t="s">
        <v>148</v>
      </c>
      <c r="G180" s="42" t="s">
        <v>157</v>
      </c>
      <c r="H180" s="42">
        <v>55</v>
      </c>
      <c r="I180" s="43">
        <v>37343</v>
      </c>
      <c r="J180" s="44">
        <v>50475</v>
      </c>
      <c r="K180" s="45">
        <v>0</v>
      </c>
      <c r="L180" s="42" t="s">
        <v>150</v>
      </c>
      <c r="M180" s="42" t="s">
        <v>216</v>
      </c>
    </row>
    <row r="181" spans="1:13">
      <c r="A181" s="41" t="s">
        <v>528</v>
      </c>
      <c r="B181" s="42" t="s">
        <v>529</v>
      </c>
      <c r="C181" s="42" t="s">
        <v>180</v>
      </c>
      <c r="D181" s="42" t="s">
        <v>208</v>
      </c>
      <c r="E181" s="42" t="s">
        <v>147</v>
      </c>
      <c r="F181" s="42" t="s">
        <v>156</v>
      </c>
      <c r="G181" s="42" t="s">
        <v>165</v>
      </c>
      <c r="H181" s="42">
        <v>51</v>
      </c>
      <c r="I181" s="43">
        <v>44014</v>
      </c>
      <c r="J181" s="44">
        <v>100099</v>
      </c>
      <c r="K181" s="45">
        <v>0.08</v>
      </c>
      <c r="L181" s="42" t="s">
        <v>150</v>
      </c>
      <c r="M181" s="42" t="s">
        <v>184</v>
      </c>
    </row>
    <row r="182" spans="1:13">
      <c r="A182" s="41" t="s">
        <v>530</v>
      </c>
      <c r="B182" s="42" t="s">
        <v>531</v>
      </c>
      <c r="C182" s="42" t="s">
        <v>239</v>
      </c>
      <c r="D182" s="42" t="s">
        <v>146</v>
      </c>
      <c r="E182" s="42" t="s">
        <v>155</v>
      </c>
      <c r="F182" s="42" t="s">
        <v>148</v>
      </c>
      <c r="G182" s="42" t="s">
        <v>165</v>
      </c>
      <c r="H182" s="42">
        <v>54</v>
      </c>
      <c r="I182" s="43">
        <v>42731</v>
      </c>
      <c r="J182" s="44">
        <v>41673</v>
      </c>
      <c r="K182" s="45">
        <v>0</v>
      </c>
      <c r="L182" s="42" t="s">
        <v>150</v>
      </c>
      <c r="M182" s="42" t="s">
        <v>184</v>
      </c>
    </row>
    <row r="183" spans="1:13">
      <c r="A183" s="41" t="s">
        <v>532</v>
      </c>
      <c r="B183" s="42" t="s">
        <v>533</v>
      </c>
      <c r="C183" s="42" t="s">
        <v>172</v>
      </c>
      <c r="D183" s="42" t="s">
        <v>208</v>
      </c>
      <c r="E183" s="42" t="s">
        <v>164</v>
      </c>
      <c r="F183" s="42" t="s">
        <v>148</v>
      </c>
      <c r="G183" s="42" t="s">
        <v>157</v>
      </c>
      <c r="H183" s="42">
        <v>47</v>
      </c>
      <c r="I183" s="43">
        <v>42928</v>
      </c>
      <c r="J183" s="44">
        <v>70996</v>
      </c>
      <c r="K183" s="45">
        <v>0</v>
      </c>
      <c r="L183" s="42" t="s">
        <v>158</v>
      </c>
      <c r="M183" s="42" t="s">
        <v>248</v>
      </c>
    </row>
    <row r="184" spans="1:13">
      <c r="A184" s="41" t="s">
        <v>534</v>
      </c>
      <c r="B184" s="42" t="s">
        <v>535</v>
      </c>
      <c r="C184" s="42" t="s">
        <v>183</v>
      </c>
      <c r="D184" s="42" t="s">
        <v>208</v>
      </c>
      <c r="E184" s="42" t="s">
        <v>177</v>
      </c>
      <c r="F184" s="42" t="s">
        <v>156</v>
      </c>
      <c r="G184" s="42" t="s">
        <v>165</v>
      </c>
      <c r="H184" s="42">
        <v>55</v>
      </c>
      <c r="I184" s="43">
        <v>38328</v>
      </c>
      <c r="J184" s="44">
        <v>40752</v>
      </c>
      <c r="K184" s="45">
        <v>0</v>
      </c>
      <c r="L184" s="42" t="s">
        <v>150</v>
      </c>
      <c r="M184" s="42" t="s">
        <v>173</v>
      </c>
    </row>
    <row r="185" spans="1:13">
      <c r="A185" s="41" t="s">
        <v>536</v>
      </c>
      <c r="B185" s="42" t="s">
        <v>537</v>
      </c>
      <c r="C185" s="42" t="s">
        <v>349</v>
      </c>
      <c r="D185" s="42" t="s">
        <v>146</v>
      </c>
      <c r="E185" s="42" t="s">
        <v>155</v>
      </c>
      <c r="F185" s="42" t="s">
        <v>148</v>
      </c>
      <c r="G185" s="42" t="s">
        <v>157</v>
      </c>
      <c r="H185" s="42">
        <v>50</v>
      </c>
      <c r="I185" s="43">
        <v>36914</v>
      </c>
      <c r="J185" s="44">
        <v>97537</v>
      </c>
      <c r="K185" s="45">
        <v>0</v>
      </c>
      <c r="L185" s="42" t="s">
        <v>158</v>
      </c>
      <c r="M185" s="42" t="s">
        <v>248</v>
      </c>
    </row>
    <row r="186" spans="1:13">
      <c r="A186" s="41" t="s">
        <v>538</v>
      </c>
      <c r="B186" s="42" t="s">
        <v>539</v>
      </c>
      <c r="C186" s="42" t="s">
        <v>540</v>
      </c>
      <c r="D186" s="42" t="s">
        <v>146</v>
      </c>
      <c r="E186" s="42" t="s">
        <v>147</v>
      </c>
      <c r="F186" s="42" t="s">
        <v>156</v>
      </c>
      <c r="G186" s="42" t="s">
        <v>157</v>
      </c>
      <c r="H186" s="42">
        <v>31</v>
      </c>
      <c r="I186" s="43">
        <v>44086</v>
      </c>
      <c r="J186" s="44">
        <v>96567</v>
      </c>
      <c r="K186" s="45">
        <v>0</v>
      </c>
      <c r="L186" s="42" t="s">
        <v>158</v>
      </c>
      <c r="M186" s="42" t="s">
        <v>202</v>
      </c>
    </row>
    <row r="187" spans="1:13">
      <c r="A187" s="41" t="s">
        <v>228</v>
      </c>
      <c r="B187" s="42" t="s">
        <v>541</v>
      </c>
      <c r="C187" s="42" t="s">
        <v>428</v>
      </c>
      <c r="D187" s="42" t="s">
        <v>146</v>
      </c>
      <c r="E187" s="42" t="s">
        <v>164</v>
      </c>
      <c r="F187" s="42" t="s">
        <v>156</v>
      </c>
      <c r="G187" s="42" t="s">
        <v>157</v>
      </c>
      <c r="H187" s="42">
        <v>47</v>
      </c>
      <c r="I187" s="43">
        <v>36229</v>
      </c>
      <c r="J187" s="44">
        <v>49404</v>
      </c>
      <c r="K187" s="45">
        <v>0</v>
      </c>
      <c r="L187" s="42" t="s">
        <v>158</v>
      </c>
      <c r="M187" s="42" t="s">
        <v>236</v>
      </c>
    </row>
    <row r="188" spans="1:13">
      <c r="A188" s="41" t="s">
        <v>542</v>
      </c>
      <c r="B188" s="42" t="s">
        <v>543</v>
      </c>
      <c r="C188" s="42" t="s">
        <v>540</v>
      </c>
      <c r="D188" s="42" t="s">
        <v>146</v>
      </c>
      <c r="E188" s="42" t="s">
        <v>147</v>
      </c>
      <c r="F188" s="42" t="s">
        <v>156</v>
      </c>
      <c r="G188" s="42" t="s">
        <v>213</v>
      </c>
      <c r="H188" s="42">
        <v>29</v>
      </c>
      <c r="I188" s="43">
        <v>43753</v>
      </c>
      <c r="J188" s="44">
        <v>66819</v>
      </c>
      <c r="K188" s="45">
        <v>0</v>
      </c>
      <c r="L188" s="42" t="s">
        <v>221</v>
      </c>
      <c r="M188" s="42" t="s">
        <v>227</v>
      </c>
    </row>
    <row r="189" spans="1:13">
      <c r="A189" s="41" t="s">
        <v>544</v>
      </c>
      <c r="B189" s="42" t="s">
        <v>545</v>
      </c>
      <c r="C189" s="42" t="s">
        <v>183</v>
      </c>
      <c r="D189" s="42" t="s">
        <v>208</v>
      </c>
      <c r="E189" s="42" t="s">
        <v>164</v>
      </c>
      <c r="F189" s="42" t="s">
        <v>156</v>
      </c>
      <c r="G189" s="42" t="s">
        <v>213</v>
      </c>
      <c r="H189" s="42">
        <v>38</v>
      </c>
      <c r="I189" s="43">
        <v>42492</v>
      </c>
      <c r="J189" s="44">
        <v>50784</v>
      </c>
      <c r="K189" s="45">
        <v>0</v>
      </c>
      <c r="L189" s="42" t="s">
        <v>221</v>
      </c>
      <c r="M189" s="42" t="s">
        <v>227</v>
      </c>
    </row>
    <row r="190" spans="1:13">
      <c r="A190" s="41" t="s">
        <v>546</v>
      </c>
      <c r="B190" s="42" t="s">
        <v>547</v>
      </c>
      <c r="C190" s="42" t="s">
        <v>145</v>
      </c>
      <c r="D190" s="42" t="s">
        <v>193</v>
      </c>
      <c r="E190" s="42" t="s">
        <v>147</v>
      </c>
      <c r="F190" s="42" t="s">
        <v>156</v>
      </c>
      <c r="G190" s="42" t="s">
        <v>213</v>
      </c>
      <c r="H190" s="42">
        <v>29</v>
      </c>
      <c r="I190" s="43">
        <v>43594</v>
      </c>
      <c r="J190" s="44">
        <v>125828</v>
      </c>
      <c r="K190" s="45">
        <v>0.15</v>
      </c>
      <c r="L190" s="42" t="s">
        <v>221</v>
      </c>
      <c r="M190" s="42" t="s">
        <v>316</v>
      </c>
    </row>
    <row r="191" spans="1:13">
      <c r="A191" s="41" t="s">
        <v>548</v>
      </c>
      <c r="B191" s="42" t="s">
        <v>549</v>
      </c>
      <c r="C191" s="42" t="s">
        <v>253</v>
      </c>
      <c r="D191" s="42" t="s">
        <v>193</v>
      </c>
      <c r="E191" s="42" t="s">
        <v>155</v>
      </c>
      <c r="F191" s="42" t="s">
        <v>156</v>
      </c>
      <c r="G191" s="42" t="s">
        <v>165</v>
      </c>
      <c r="H191" s="42">
        <v>33</v>
      </c>
      <c r="I191" s="43">
        <v>42951</v>
      </c>
      <c r="J191" s="44">
        <v>92610</v>
      </c>
      <c r="K191" s="45">
        <v>0</v>
      </c>
      <c r="L191" s="42" t="s">
        <v>150</v>
      </c>
      <c r="M191" s="42" t="s">
        <v>216</v>
      </c>
    </row>
    <row r="192" spans="1:13">
      <c r="A192" s="41" t="s">
        <v>550</v>
      </c>
      <c r="B192" s="42" t="s">
        <v>551</v>
      </c>
      <c r="C192" s="42" t="s">
        <v>145</v>
      </c>
      <c r="D192" s="42" t="s">
        <v>53</v>
      </c>
      <c r="E192" s="42" t="s">
        <v>164</v>
      </c>
      <c r="F192" s="42" t="s">
        <v>156</v>
      </c>
      <c r="G192" s="42" t="s">
        <v>165</v>
      </c>
      <c r="H192" s="42">
        <v>50</v>
      </c>
      <c r="I192" s="43">
        <v>37705</v>
      </c>
      <c r="J192" s="44">
        <v>123405</v>
      </c>
      <c r="K192" s="45">
        <v>0.13</v>
      </c>
      <c r="L192" s="42" t="s">
        <v>150</v>
      </c>
      <c r="M192" s="42" t="s">
        <v>216</v>
      </c>
    </row>
    <row r="193" spans="1:13">
      <c r="A193" s="41" t="s">
        <v>552</v>
      </c>
      <c r="B193" s="42" t="s">
        <v>553</v>
      </c>
      <c r="C193" s="42" t="s">
        <v>176</v>
      </c>
      <c r="D193" s="42" t="s">
        <v>53</v>
      </c>
      <c r="E193" s="42" t="s">
        <v>155</v>
      </c>
      <c r="F193" s="42" t="s">
        <v>148</v>
      </c>
      <c r="G193" s="42" t="s">
        <v>157</v>
      </c>
      <c r="H193" s="42">
        <v>46</v>
      </c>
      <c r="I193" s="43">
        <v>38066</v>
      </c>
      <c r="J193" s="44">
        <v>73004</v>
      </c>
      <c r="K193" s="45">
        <v>0</v>
      </c>
      <c r="L193" s="42" t="s">
        <v>158</v>
      </c>
      <c r="M193" s="42" t="s">
        <v>236</v>
      </c>
    </row>
    <row r="194" spans="1:13">
      <c r="A194" s="41" t="s">
        <v>554</v>
      </c>
      <c r="B194" s="42" t="s">
        <v>555</v>
      </c>
      <c r="C194" s="42" t="s">
        <v>235</v>
      </c>
      <c r="D194" s="42" t="s">
        <v>197</v>
      </c>
      <c r="E194" s="42" t="s">
        <v>177</v>
      </c>
      <c r="F194" s="42" t="s">
        <v>156</v>
      </c>
      <c r="G194" s="42" t="s">
        <v>157</v>
      </c>
      <c r="H194" s="42">
        <v>57</v>
      </c>
      <c r="I194" s="43">
        <v>36275</v>
      </c>
      <c r="J194" s="44">
        <v>95061</v>
      </c>
      <c r="K194" s="45">
        <v>0.1</v>
      </c>
      <c r="L194" s="42" t="s">
        <v>158</v>
      </c>
      <c r="M194" s="42" t="s">
        <v>202</v>
      </c>
    </row>
    <row r="195" spans="1:13">
      <c r="A195" s="41" t="s">
        <v>556</v>
      </c>
      <c r="B195" s="42" t="s">
        <v>557</v>
      </c>
      <c r="C195" s="42" t="s">
        <v>162</v>
      </c>
      <c r="D195" s="42" t="s">
        <v>53</v>
      </c>
      <c r="E195" s="42" t="s">
        <v>177</v>
      </c>
      <c r="F195" s="42" t="s">
        <v>148</v>
      </c>
      <c r="G195" s="42" t="s">
        <v>213</v>
      </c>
      <c r="H195" s="42">
        <v>49</v>
      </c>
      <c r="I195" s="43">
        <v>35887</v>
      </c>
      <c r="J195" s="44">
        <v>160832</v>
      </c>
      <c r="K195" s="45">
        <v>0.3</v>
      </c>
      <c r="L195" s="42" t="s">
        <v>150</v>
      </c>
      <c r="M195" s="42" t="s">
        <v>173</v>
      </c>
    </row>
    <row r="196" spans="1:13">
      <c r="A196" s="41" t="s">
        <v>558</v>
      </c>
      <c r="B196" s="42" t="s">
        <v>559</v>
      </c>
      <c r="C196" s="42" t="s">
        <v>560</v>
      </c>
      <c r="D196" s="42" t="s">
        <v>146</v>
      </c>
      <c r="E196" s="42" t="s">
        <v>155</v>
      </c>
      <c r="F196" s="42" t="s">
        <v>156</v>
      </c>
      <c r="G196" s="42" t="s">
        <v>149</v>
      </c>
      <c r="H196" s="42">
        <v>54</v>
      </c>
      <c r="I196" s="43">
        <v>40540</v>
      </c>
      <c r="J196" s="44">
        <v>64417</v>
      </c>
      <c r="K196" s="45">
        <v>0</v>
      </c>
      <c r="L196" s="42" t="s">
        <v>150</v>
      </c>
      <c r="M196" s="42" t="s">
        <v>216</v>
      </c>
    </row>
    <row r="197" spans="1:13">
      <c r="A197" s="41" t="s">
        <v>561</v>
      </c>
      <c r="B197" s="42" t="s">
        <v>562</v>
      </c>
      <c r="C197" s="42" t="s">
        <v>180</v>
      </c>
      <c r="D197" s="42" t="s">
        <v>53</v>
      </c>
      <c r="E197" s="42" t="s">
        <v>177</v>
      </c>
      <c r="F197" s="42" t="s">
        <v>156</v>
      </c>
      <c r="G197" s="42" t="s">
        <v>157</v>
      </c>
      <c r="H197" s="42">
        <v>28</v>
      </c>
      <c r="I197" s="43">
        <v>44274</v>
      </c>
      <c r="J197" s="44">
        <v>127543</v>
      </c>
      <c r="K197" s="45">
        <v>0.06</v>
      </c>
      <c r="L197" s="42" t="s">
        <v>158</v>
      </c>
      <c r="M197" s="42" t="s">
        <v>202</v>
      </c>
    </row>
    <row r="198" spans="1:13">
      <c r="A198" s="41" t="s">
        <v>563</v>
      </c>
      <c r="B198" s="42" t="s">
        <v>564</v>
      </c>
      <c r="C198" s="42" t="s">
        <v>183</v>
      </c>
      <c r="D198" s="42" t="s">
        <v>208</v>
      </c>
      <c r="E198" s="42" t="s">
        <v>155</v>
      </c>
      <c r="F198" s="42" t="s">
        <v>156</v>
      </c>
      <c r="G198" s="42" t="s">
        <v>213</v>
      </c>
      <c r="H198" s="42">
        <v>30</v>
      </c>
      <c r="I198" s="43">
        <v>43272</v>
      </c>
      <c r="J198" s="44">
        <v>56154</v>
      </c>
      <c r="K198" s="45">
        <v>0</v>
      </c>
      <c r="L198" s="42" t="s">
        <v>221</v>
      </c>
      <c r="M198" s="42" t="s">
        <v>316</v>
      </c>
    </row>
    <row r="199" spans="1:13">
      <c r="A199" s="41" t="s">
        <v>565</v>
      </c>
      <c r="B199" s="42" t="s">
        <v>566</v>
      </c>
      <c r="C199" s="42" t="s">
        <v>207</v>
      </c>
      <c r="D199" s="42" t="s">
        <v>53</v>
      </c>
      <c r="E199" s="42" t="s">
        <v>155</v>
      </c>
      <c r="F199" s="42" t="s">
        <v>148</v>
      </c>
      <c r="G199" s="42" t="s">
        <v>157</v>
      </c>
      <c r="H199" s="42">
        <v>36</v>
      </c>
      <c r="I199" s="43">
        <v>41692</v>
      </c>
      <c r="J199" s="44">
        <v>218530</v>
      </c>
      <c r="K199" s="45">
        <v>0.3</v>
      </c>
      <c r="L199" s="42" t="s">
        <v>158</v>
      </c>
      <c r="M199" s="42" t="s">
        <v>202</v>
      </c>
    </row>
    <row r="200" spans="1:13">
      <c r="A200" s="41" t="s">
        <v>567</v>
      </c>
      <c r="B200" s="42" t="s">
        <v>568</v>
      </c>
      <c r="C200" s="42" t="s">
        <v>560</v>
      </c>
      <c r="D200" s="42" t="s">
        <v>146</v>
      </c>
      <c r="E200" s="42" t="s">
        <v>155</v>
      </c>
      <c r="F200" s="42" t="s">
        <v>148</v>
      </c>
      <c r="G200" s="42" t="s">
        <v>213</v>
      </c>
      <c r="H200" s="42">
        <v>36</v>
      </c>
      <c r="I200" s="43">
        <v>43818</v>
      </c>
      <c r="J200" s="44">
        <v>91954</v>
      </c>
      <c r="K200" s="45">
        <v>0</v>
      </c>
      <c r="L200" s="42" t="s">
        <v>150</v>
      </c>
      <c r="M200" s="42" t="s">
        <v>216</v>
      </c>
    </row>
    <row r="201" spans="1:13">
      <c r="A201" s="41" t="s">
        <v>569</v>
      </c>
      <c r="B201" s="42" t="s">
        <v>570</v>
      </c>
      <c r="C201" s="42" t="s">
        <v>207</v>
      </c>
      <c r="D201" s="42" t="s">
        <v>208</v>
      </c>
      <c r="E201" s="42" t="s">
        <v>177</v>
      </c>
      <c r="F201" s="42" t="s">
        <v>148</v>
      </c>
      <c r="G201" s="42" t="s">
        <v>149</v>
      </c>
      <c r="H201" s="42">
        <v>30</v>
      </c>
      <c r="I201" s="43">
        <v>42634</v>
      </c>
      <c r="J201" s="44">
        <v>221217</v>
      </c>
      <c r="K201" s="45">
        <v>0.32</v>
      </c>
      <c r="L201" s="42" t="s">
        <v>150</v>
      </c>
      <c r="M201" s="42" t="s">
        <v>216</v>
      </c>
    </row>
    <row r="202" spans="1:13">
      <c r="A202" s="41" t="s">
        <v>571</v>
      </c>
      <c r="B202" s="42" t="s">
        <v>572</v>
      </c>
      <c r="C202" s="42" t="s">
        <v>397</v>
      </c>
      <c r="D202" s="42" t="s">
        <v>146</v>
      </c>
      <c r="E202" s="42" t="s">
        <v>155</v>
      </c>
      <c r="F202" s="42" t="s">
        <v>156</v>
      </c>
      <c r="G202" s="42" t="s">
        <v>213</v>
      </c>
      <c r="H202" s="42">
        <v>29</v>
      </c>
      <c r="I202" s="43">
        <v>42866</v>
      </c>
      <c r="J202" s="44">
        <v>87536</v>
      </c>
      <c r="K202" s="45">
        <v>0</v>
      </c>
      <c r="L202" s="42" t="s">
        <v>150</v>
      </c>
      <c r="M202" s="42" t="s">
        <v>151</v>
      </c>
    </row>
    <row r="203" spans="1:13">
      <c r="A203" s="41" t="s">
        <v>573</v>
      </c>
      <c r="B203" s="42" t="s">
        <v>574</v>
      </c>
      <c r="C203" s="42" t="s">
        <v>183</v>
      </c>
      <c r="D203" s="42" t="s">
        <v>53</v>
      </c>
      <c r="E203" s="42" t="s">
        <v>177</v>
      </c>
      <c r="F203" s="42" t="s">
        <v>148</v>
      </c>
      <c r="G203" s="42" t="s">
        <v>213</v>
      </c>
      <c r="H203" s="42">
        <v>47</v>
      </c>
      <c r="I203" s="43">
        <v>42164</v>
      </c>
      <c r="J203" s="44">
        <v>41429</v>
      </c>
      <c r="K203" s="45">
        <v>0</v>
      </c>
      <c r="L203" s="42" t="s">
        <v>150</v>
      </c>
      <c r="M203" s="42" t="s">
        <v>151</v>
      </c>
    </row>
    <row r="204" spans="1:13">
      <c r="A204" s="41" t="s">
        <v>575</v>
      </c>
      <c r="B204" s="42" t="s">
        <v>576</v>
      </c>
      <c r="C204" s="42" t="s">
        <v>207</v>
      </c>
      <c r="D204" s="42" t="s">
        <v>197</v>
      </c>
      <c r="E204" s="42" t="s">
        <v>155</v>
      </c>
      <c r="F204" s="42" t="s">
        <v>156</v>
      </c>
      <c r="G204" s="42" t="s">
        <v>157</v>
      </c>
      <c r="H204" s="42">
        <v>35</v>
      </c>
      <c r="I204" s="43">
        <v>40826</v>
      </c>
      <c r="J204" s="44">
        <v>245482</v>
      </c>
      <c r="K204" s="45">
        <v>0.39</v>
      </c>
      <c r="L204" s="42" t="s">
        <v>150</v>
      </c>
      <c r="M204" s="42" t="s">
        <v>151</v>
      </c>
    </row>
    <row r="205" spans="1:13">
      <c r="A205" s="41" t="s">
        <v>577</v>
      </c>
      <c r="B205" s="42" t="s">
        <v>578</v>
      </c>
      <c r="C205" s="42" t="s">
        <v>375</v>
      </c>
      <c r="D205" s="42" t="s">
        <v>197</v>
      </c>
      <c r="E205" s="42" t="s">
        <v>155</v>
      </c>
      <c r="F205" s="42" t="s">
        <v>148</v>
      </c>
      <c r="G205" s="42" t="s">
        <v>165</v>
      </c>
      <c r="H205" s="42">
        <v>25</v>
      </c>
      <c r="I205" s="43">
        <v>43850</v>
      </c>
      <c r="J205" s="44">
        <v>71359</v>
      </c>
      <c r="K205" s="45">
        <v>0</v>
      </c>
      <c r="L205" s="42" t="s">
        <v>150</v>
      </c>
      <c r="M205" s="42" t="s">
        <v>173</v>
      </c>
    </row>
    <row r="206" spans="1:13">
      <c r="A206" s="41" t="s">
        <v>579</v>
      </c>
      <c r="B206" s="42" t="s">
        <v>580</v>
      </c>
      <c r="C206" s="42" t="s">
        <v>162</v>
      </c>
      <c r="D206" s="42" t="s">
        <v>197</v>
      </c>
      <c r="E206" s="42" t="s">
        <v>164</v>
      </c>
      <c r="F206" s="42" t="s">
        <v>156</v>
      </c>
      <c r="G206" s="42" t="s">
        <v>157</v>
      </c>
      <c r="H206" s="42">
        <v>45</v>
      </c>
      <c r="I206" s="43">
        <v>41879</v>
      </c>
      <c r="J206" s="44">
        <v>183161</v>
      </c>
      <c r="K206" s="45">
        <v>0.22</v>
      </c>
      <c r="L206" s="42" t="s">
        <v>150</v>
      </c>
      <c r="M206" s="42" t="s">
        <v>184</v>
      </c>
    </row>
    <row r="207" spans="1:13">
      <c r="A207" s="41" t="s">
        <v>581</v>
      </c>
      <c r="B207" s="42" t="s">
        <v>582</v>
      </c>
      <c r="C207" s="42" t="s">
        <v>583</v>
      </c>
      <c r="D207" s="42" t="s">
        <v>146</v>
      </c>
      <c r="E207" s="42" t="s">
        <v>177</v>
      </c>
      <c r="F207" s="42" t="s">
        <v>156</v>
      </c>
      <c r="G207" s="42" t="s">
        <v>165</v>
      </c>
      <c r="H207" s="42">
        <v>58</v>
      </c>
      <c r="I207" s="43">
        <v>34176</v>
      </c>
      <c r="J207" s="44">
        <v>69260</v>
      </c>
      <c r="K207" s="45">
        <v>0</v>
      </c>
      <c r="L207" s="42" t="s">
        <v>150</v>
      </c>
      <c r="M207" s="42" t="s">
        <v>173</v>
      </c>
    </row>
    <row r="208" spans="1:13">
      <c r="A208" s="41" t="s">
        <v>584</v>
      </c>
      <c r="B208" s="42" t="s">
        <v>585</v>
      </c>
      <c r="C208" s="42" t="s">
        <v>279</v>
      </c>
      <c r="D208" s="42" t="s">
        <v>197</v>
      </c>
      <c r="E208" s="42" t="s">
        <v>164</v>
      </c>
      <c r="F208" s="42" t="s">
        <v>156</v>
      </c>
      <c r="G208" s="42" t="s">
        <v>165</v>
      </c>
      <c r="H208" s="42">
        <v>51</v>
      </c>
      <c r="I208" s="43">
        <v>36442</v>
      </c>
      <c r="J208" s="44">
        <v>95639</v>
      </c>
      <c r="K208" s="45">
        <v>0</v>
      </c>
      <c r="L208" s="42" t="s">
        <v>150</v>
      </c>
      <c r="M208" s="42" t="s">
        <v>188</v>
      </c>
    </row>
    <row r="209" spans="1:13">
      <c r="A209" s="41" t="s">
        <v>586</v>
      </c>
      <c r="B209" s="42" t="s">
        <v>587</v>
      </c>
      <c r="C209" s="42" t="s">
        <v>180</v>
      </c>
      <c r="D209" s="42" t="s">
        <v>193</v>
      </c>
      <c r="E209" s="42" t="s">
        <v>147</v>
      </c>
      <c r="F209" s="42" t="s">
        <v>156</v>
      </c>
      <c r="G209" s="42" t="s">
        <v>157</v>
      </c>
      <c r="H209" s="42">
        <v>48</v>
      </c>
      <c r="I209" s="43">
        <v>38168</v>
      </c>
      <c r="J209" s="44">
        <v>120660</v>
      </c>
      <c r="K209" s="45">
        <v>7.0000000000000007E-2</v>
      </c>
      <c r="L209" s="42" t="s">
        <v>158</v>
      </c>
      <c r="M209" s="42" t="s">
        <v>248</v>
      </c>
    </row>
    <row r="210" spans="1:13">
      <c r="A210" s="41" t="s">
        <v>588</v>
      </c>
      <c r="B210" s="42" t="s">
        <v>589</v>
      </c>
      <c r="C210" s="42" t="s">
        <v>172</v>
      </c>
      <c r="D210" s="42" t="s">
        <v>53</v>
      </c>
      <c r="E210" s="42" t="s">
        <v>177</v>
      </c>
      <c r="F210" s="42" t="s">
        <v>156</v>
      </c>
      <c r="G210" s="42" t="s">
        <v>149</v>
      </c>
      <c r="H210" s="42">
        <v>36</v>
      </c>
      <c r="I210" s="43">
        <v>44556</v>
      </c>
      <c r="J210" s="44">
        <v>75119</v>
      </c>
      <c r="K210" s="45">
        <v>0</v>
      </c>
      <c r="L210" s="42" t="s">
        <v>150</v>
      </c>
      <c r="M210" s="42" t="s">
        <v>166</v>
      </c>
    </row>
    <row r="211" spans="1:13">
      <c r="A211" s="41" t="s">
        <v>590</v>
      </c>
      <c r="B211" s="42" t="s">
        <v>591</v>
      </c>
      <c r="C211" s="42" t="s">
        <v>207</v>
      </c>
      <c r="D211" s="42" t="s">
        <v>187</v>
      </c>
      <c r="E211" s="42" t="s">
        <v>147</v>
      </c>
      <c r="F211" s="42" t="s">
        <v>156</v>
      </c>
      <c r="G211" s="42" t="s">
        <v>157</v>
      </c>
      <c r="H211" s="42">
        <v>59</v>
      </c>
      <c r="I211" s="43">
        <v>40681</v>
      </c>
      <c r="J211" s="44">
        <v>192213</v>
      </c>
      <c r="K211" s="45">
        <v>0.4</v>
      </c>
      <c r="L211" s="42" t="s">
        <v>150</v>
      </c>
      <c r="M211" s="42" t="s">
        <v>166</v>
      </c>
    </row>
    <row r="212" spans="1:13">
      <c r="A212" s="41" t="s">
        <v>592</v>
      </c>
      <c r="B212" s="42" t="s">
        <v>593</v>
      </c>
      <c r="C212" s="42" t="s">
        <v>176</v>
      </c>
      <c r="D212" s="42" t="s">
        <v>53</v>
      </c>
      <c r="E212" s="42" t="s">
        <v>164</v>
      </c>
      <c r="F212" s="42" t="s">
        <v>148</v>
      </c>
      <c r="G212" s="42" t="s">
        <v>213</v>
      </c>
      <c r="H212" s="42">
        <v>45</v>
      </c>
      <c r="I212" s="43">
        <v>41769</v>
      </c>
      <c r="J212" s="44">
        <v>65047</v>
      </c>
      <c r="K212" s="45">
        <v>0</v>
      </c>
      <c r="L212" s="42" t="s">
        <v>221</v>
      </c>
      <c r="M212" s="42" t="s">
        <v>316</v>
      </c>
    </row>
    <row r="213" spans="1:13">
      <c r="A213" s="41" t="s">
        <v>594</v>
      </c>
      <c r="B213" s="42" t="s">
        <v>595</v>
      </c>
      <c r="C213" s="42" t="s">
        <v>145</v>
      </c>
      <c r="D213" s="42" t="s">
        <v>53</v>
      </c>
      <c r="E213" s="42" t="s">
        <v>155</v>
      </c>
      <c r="F213" s="42" t="s">
        <v>156</v>
      </c>
      <c r="G213" s="42" t="s">
        <v>165</v>
      </c>
      <c r="H213" s="42">
        <v>29</v>
      </c>
      <c r="I213" s="43">
        <v>42810</v>
      </c>
      <c r="J213" s="44">
        <v>151413</v>
      </c>
      <c r="K213" s="45">
        <v>0.15</v>
      </c>
      <c r="L213" s="42" t="s">
        <v>150</v>
      </c>
      <c r="M213" s="42" t="s">
        <v>151</v>
      </c>
    </row>
    <row r="214" spans="1:13">
      <c r="A214" s="41" t="s">
        <v>596</v>
      </c>
      <c r="B214" s="42" t="s">
        <v>597</v>
      </c>
      <c r="C214" s="42" t="s">
        <v>172</v>
      </c>
      <c r="D214" s="42" t="s">
        <v>187</v>
      </c>
      <c r="E214" s="42" t="s">
        <v>164</v>
      </c>
      <c r="F214" s="42" t="s">
        <v>156</v>
      </c>
      <c r="G214" s="42" t="s">
        <v>165</v>
      </c>
      <c r="H214" s="42">
        <v>62</v>
      </c>
      <c r="I214" s="43">
        <v>37733</v>
      </c>
      <c r="J214" s="44">
        <v>76906</v>
      </c>
      <c r="K214" s="45">
        <v>0</v>
      </c>
      <c r="L214" s="42" t="s">
        <v>150</v>
      </c>
      <c r="M214" s="42" t="s">
        <v>151</v>
      </c>
    </row>
    <row r="215" spans="1:13">
      <c r="A215" s="41" t="s">
        <v>598</v>
      </c>
      <c r="B215" s="42" t="s">
        <v>599</v>
      </c>
      <c r="C215" s="42" t="s">
        <v>180</v>
      </c>
      <c r="D215" s="42" t="s">
        <v>146</v>
      </c>
      <c r="E215" s="42" t="s">
        <v>177</v>
      </c>
      <c r="F215" s="42" t="s">
        <v>156</v>
      </c>
      <c r="G215" s="42" t="s">
        <v>157</v>
      </c>
      <c r="H215" s="42">
        <v>51</v>
      </c>
      <c r="I215" s="43">
        <v>34388</v>
      </c>
      <c r="J215" s="44">
        <v>122802</v>
      </c>
      <c r="K215" s="45">
        <v>0.05</v>
      </c>
      <c r="L215" s="42" t="s">
        <v>158</v>
      </c>
      <c r="M215" s="42" t="s">
        <v>202</v>
      </c>
    </row>
    <row r="216" spans="1:13">
      <c r="A216" s="41" t="s">
        <v>600</v>
      </c>
      <c r="B216" s="42" t="s">
        <v>601</v>
      </c>
      <c r="C216" s="42" t="s">
        <v>375</v>
      </c>
      <c r="D216" s="42" t="s">
        <v>197</v>
      </c>
      <c r="E216" s="42" t="s">
        <v>147</v>
      </c>
      <c r="F216" s="42" t="s">
        <v>156</v>
      </c>
      <c r="G216" s="42" t="s">
        <v>213</v>
      </c>
      <c r="H216" s="42">
        <v>47</v>
      </c>
      <c r="I216" s="43">
        <v>35990</v>
      </c>
      <c r="J216" s="44">
        <v>99091</v>
      </c>
      <c r="K216" s="45">
        <v>0</v>
      </c>
      <c r="L216" s="42" t="s">
        <v>150</v>
      </c>
      <c r="M216" s="42" t="s">
        <v>188</v>
      </c>
    </row>
    <row r="217" spans="1:13">
      <c r="A217" s="41" t="s">
        <v>602</v>
      </c>
      <c r="B217" s="42" t="s">
        <v>603</v>
      </c>
      <c r="C217" s="42" t="s">
        <v>196</v>
      </c>
      <c r="D217" s="42" t="s">
        <v>197</v>
      </c>
      <c r="E217" s="42" t="s">
        <v>155</v>
      </c>
      <c r="F217" s="42" t="s">
        <v>156</v>
      </c>
      <c r="G217" s="42" t="s">
        <v>213</v>
      </c>
      <c r="H217" s="42">
        <v>40</v>
      </c>
      <c r="I217" s="43">
        <v>39506</v>
      </c>
      <c r="J217" s="44">
        <v>113987</v>
      </c>
      <c r="K217" s="45">
        <v>0</v>
      </c>
      <c r="L217" s="42" t="s">
        <v>221</v>
      </c>
      <c r="M217" s="42" t="s">
        <v>222</v>
      </c>
    </row>
    <row r="218" spans="1:13">
      <c r="A218" s="41" t="s">
        <v>604</v>
      </c>
      <c r="B218" s="42" t="s">
        <v>605</v>
      </c>
      <c r="C218" s="42" t="s">
        <v>172</v>
      </c>
      <c r="D218" s="42" t="s">
        <v>163</v>
      </c>
      <c r="E218" s="42" t="s">
        <v>177</v>
      </c>
      <c r="F218" s="42" t="s">
        <v>148</v>
      </c>
      <c r="G218" s="42" t="s">
        <v>165</v>
      </c>
      <c r="H218" s="42">
        <v>28</v>
      </c>
      <c r="I218" s="43">
        <v>44078</v>
      </c>
      <c r="J218" s="44">
        <v>95045</v>
      </c>
      <c r="K218" s="45">
        <v>0</v>
      </c>
      <c r="L218" s="42" t="s">
        <v>150</v>
      </c>
      <c r="M218" s="42" t="s">
        <v>166</v>
      </c>
    </row>
    <row r="219" spans="1:13">
      <c r="A219" s="41" t="s">
        <v>606</v>
      </c>
      <c r="B219" s="42" t="s">
        <v>607</v>
      </c>
      <c r="C219" s="42" t="s">
        <v>207</v>
      </c>
      <c r="D219" s="42" t="s">
        <v>208</v>
      </c>
      <c r="E219" s="42" t="s">
        <v>164</v>
      </c>
      <c r="F219" s="42" t="s">
        <v>148</v>
      </c>
      <c r="G219" s="42" t="s">
        <v>165</v>
      </c>
      <c r="H219" s="42">
        <v>29</v>
      </c>
      <c r="I219" s="43">
        <v>42740</v>
      </c>
      <c r="J219" s="44">
        <v>190401</v>
      </c>
      <c r="K219" s="45">
        <v>0.37</v>
      </c>
      <c r="L219" s="42" t="s">
        <v>150</v>
      </c>
      <c r="M219" s="42" t="s">
        <v>216</v>
      </c>
    </row>
    <row r="220" spans="1:13">
      <c r="A220" s="41" t="s">
        <v>608</v>
      </c>
      <c r="B220" s="42" t="s">
        <v>609</v>
      </c>
      <c r="C220" s="42" t="s">
        <v>172</v>
      </c>
      <c r="D220" s="42" t="s">
        <v>163</v>
      </c>
      <c r="E220" s="42" t="s">
        <v>177</v>
      </c>
      <c r="F220" s="42" t="s">
        <v>156</v>
      </c>
      <c r="G220" s="42" t="s">
        <v>213</v>
      </c>
      <c r="H220" s="42">
        <v>46</v>
      </c>
      <c r="I220" s="43">
        <v>41294</v>
      </c>
      <c r="J220" s="44">
        <v>86061</v>
      </c>
      <c r="K220" s="45">
        <v>0</v>
      </c>
      <c r="L220" s="42" t="s">
        <v>221</v>
      </c>
      <c r="M220" s="42" t="s">
        <v>227</v>
      </c>
    </row>
    <row r="221" spans="1:13">
      <c r="A221" s="41" t="s">
        <v>610</v>
      </c>
      <c r="B221" s="42" t="s">
        <v>611</v>
      </c>
      <c r="C221" s="42" t="s">
        <v>392</v>
      </c>
      <c r="D221" s="42" t="s">
        <v>53</v>
      </c>
      <c r="E221" s="42" t="s">
        <v>164</v>
      </c>
      <c r="F221" s="42" t="s">
        <v>156</v>
      </c>
      <c r="G221" s="42" t="s">
        <v>213</v>
      </c>
      <c r="H221" s="42">
        <v>45</v>
      </c>
      <c r="I221" s="43">
        <v>44237</v>
      </c>
      <c r="J221" s="44">
        <v>79882</v>
      </c>
      <c r="K221" s="45">
        <v>0</v>
      </c>
      <c r="L221" s="42" t="s">
        <v>150</v>
      </c>
      <c r="M221" s="42" t="s">
        <v>173</v>
      </c>
    </row>
    <row r="222" spans="1:13">
      <c r="A222" s="41" t="s">
        <v>612</v>
      </c>
      <c r="B222" s="42" t="s">
        <v>613</v>
      </c>
      <c r="C222" s="42" t="s">
        <v>207</v>
      </c>
      <c r="D222" s="42" t="s">
        <v>197</v>
      </c>
      <c r="E222" s="42" t="s">
        <v>155</v>
      </c>
      <c r="F222" s="42" t="s">
        <v>148</v>
      </c>
      <c r="G222" s="42" t="s">
        <v>165</v>
      </c>
      <c r="H222" s="42">
        <v>30</v>
      </c>
      <c r="I222" s="43">
        <v>43165</v>
      </c>
      <c r="J222" s="44">
        <v>255431</v>
      </c>
      <c r="K222" s="45">
        <v>0.36</v>
      </c>
      <c r="L222" s="42" t="s">
        <v>150</v>
      </c>
      <c r="M222" s="42" t="s">
        <v>216</v>
      </c>
    </row>
    <row r="223" spans="1:13">
      <c r="A223" s="41" t="s">
        <v>614</v>
      </c>
      <c r="B223" s="42" t="s">
        <v>615</v>
      </c>
      <c r="C223" s="42" t="s">
        <v>560</v>
      </c>
      <c r="D223" s="42" t="s">
        <v>146</v>
      </c>
      <c r="E223" s="42" t="s">
        <v>155</v>
      </c>
      <c r="F223" s="42" t="s">
        <v>148</v>
      </c>
      <c r="G223" s="42" t="s">
        <v>157</v>
      </c>
      <c r="H223" s="42">
        <v>48</v>
      </c>
      <c r="I223" s="43">
        <v>37855</v>
      </c>
      <c r="J223" s="44">
        <v>82017</v>
      </c>
      <c r="K223" s="45">
        <v>0</v>
      </c>
      <c r="L223" s="42" t="s">
        <v>158</v>
      </c>
      <c r="M223" s="42" t="s">
        <v>236</v>
      </c>
    </row>
    <row r="224" spans="1:13">
      <c r="A224" s="41" t="s">
        <v>616</v>
      </c>
      <c r="B224" s="42" t="s">
        <v>617</v>
      </c>
      <c r="C224" s="42" t="s">
        <v>183</v>
      </c>
      <c r="D224" s="42" t="s">
        <v>163</v>
      </c>
      <c r="E224" s="42" t="s">
        <v>155</v>
      </c>
      <c r="F224" s="42" t="s">
        <v>148</v>
      </c>
      <c r="G224" s="42" t="s">
        <v>165</v>
      </c>
      <c r="H224" s="42">
        <v>51</v>
      </c>
      <c r="I224" s="43">
        <v>42753</v>
      </c>
      <c r="J224" s="44">
        <v>53799</v>
      </c>
      <c r="K224" s="45">
        <v>0</v>
      </c>
      <c r="L224" s="42" t="s">
        <v>150</v>
      </c>
      <c r="M224" s="42" t="s">
        <v>216</v>
      </c>
    </row>
    <row r="225" spans="1:13">
      <c r="A225" s="41" t="s">
        <v>618</v>
      </c>
      <c r="B225" s="42" t="s">
        <v>619</v>
      </c>
      <c r="C225" s="42" t="s">
        <v>172</v>
      </c>
      <c r="D225" s="42" t="s">
        <v>53</v>
      </c>
      <c r="E225" s="42" t="s">
        <v>177</v>
      </c>
      <c r="F225" s="42" t="s">
        <v>148</v>
      </c>
      <c r="G225" s="42" t="s">
        <v>165</v>
      </c>
      <c r="H225" s="42">
        <v>28</v>
      </c>
      <c r="I225" s="43">
        <v>44380</v>
      </c>
      <c r="J225" s="44">
        <v>82739</v>
      </c>
      <c r="K225" s="45">
        <v>0</v>
      </c>
      <c r="L225" s="42" t="s">
        <v>150</v>
      </c>
      <c r="M225" s="42" t="s">
        <v>173</v>
      </c>
    </row>
    <row r="226" spans="1:13">
      <c r="A226" s="41" t="s">
        <v>620</v>
      </c>
      <c r="B226" s="42" t="s">
        <v>621</v>
      </c>
      <c r="C226" s="42" t="s">
        <v>305</v>
      </c>
      <c r="D226" s="42" t="s">
        <v>146</v>
      </c>
      <c r="E226" s="42" t="s">
        <v>155</v>
      </c>
      <c r="F226" s="42" t="s">
        <v>148</v>
      </c>
      <c r="G226" s="42" t="s">
        <v>165</v>
      </c>
      <c r="H226" s="42">
        <v>36</v>
      </c>
      <c r="I226" s="43">
        <v>41789</v>
      </c>
      <c r="J226" s="44">
        <v>99080</v>
      </c>
      <c r="K226" s="45">
        <v>0</v>
      </c>
      <c r="L226" s="42" t="s">
        <v>150</v>
      </c>
      <c r="M226" s="42" t="s">
        <v>166</v>
      </c>
    </row>
    <row r="227" spans="1:13">
      <c r="A227" s="41" t="s">
        <v>622</v>
      </c>
      <c r="B227" s="42" t="s">
        <v>623</v>
      </c>
      <c r="C227" s="42" t="s">
        <v>392</v>
      </c>
      <c r="D227" s="42" t="s">
        <v>53</v>
      </c>
      <c r="E227" s="42" t="s">
        <v>177</v>
      </c>
      <c r="F227" s="42" t="s">
        <v>148</v>
      </c>
      <c r="G227" s="42" t="s">
        <v>157</v>
      </c>
      <c r="H227" s="42">
        <v>40</v>
      </c>
      <c r="I227" s="43">
        <v>40563</v>
      </c>
      <c r="J227" s="44">
        <v>96719</v>
      </c>
      <c r="K227" s="45">
        <v>0</v>
      </c>
      <c r="L227" s="42" t="s">
        <v>158</v>
      </c>
      <c r="M227" s="42" t="s">
        <v>248</v>
      </c>
    </row>
    <row r="228" spans="1:13">
      <c r="A228" s="41" t="s">
        <v>624</v>
      </c>
      <c r="B228" s="42" t="s">
        <v>625</v>
      </c>
      <c r="C228" s="42" t="s">
        <v>162</v>
      </c>
      <c r="D228" s="42" t="s">
        <v>193</v>
      </c>
      <c r="E228" s="42" t="s">
        <v>147</v>
      </c>
      <c r="F228" s="42" t="s">
        <v>148</v>
      </c>
      <c r="G228" s="42" t="s">
        <v>165</v>
      </c>
      <c r="H228" s="42">
        <v>51</v>
      </c>
      <c r="I228" s="43">
        <v>44283</v>
      </c>
      <c r="J228" s="44">
        <v>180687</v>
      </c>
      <c r="K228" s="45">
        <v>0.19</v>
      </c>
      <c r="L228" s="42" t="s">
        <v>150</v>
      </c>
      <c r="M228" s="42" t="s">
        <v>173</v>
      </c>
    </row>
    <row r="229" spans="1:13">
      <c r="A229" s="41" t="s">
        <v>626</v>
      </c>
      <c r="B229" s="42" t="s">
        <v>627</v>
      </c>
      <c r="C229" s="42" t="s">
        <v>235</v>
      </c>
      <c r="D229" s="42" t="s">
        <v>197</v>
      </c>
      <c r="E229" s="42" t="s">
        <v>177</v>
      </c>
      <c r="F229" s="42" t="s">
        <v>156</v>
      </c>
      <c r="G229" s="42" t="s">
        <v>157</v>
      </c>
      <c r="H229" s="42">
        <v>45</v>
      </c>
      <c r="I229" s="43">
        <v>36993</v>
      </c>
      <c r="J229" s="44">
        <v>95743</v>
      </c>
      <c r="K229" s="45">
        <v>0.15</v>
      </c>
      <c r="L229" s="42" t="s">
        <v>150</v>
      </c>
      <c r="M229" s="42" t="s">
        <v>188</v>
      </c>
    </row>
    <row r="230" spans="1:13">
      <c r="A230" s="41" t="s">
        <v>628</v>
      </c>
      <c r="B230" s="42" t="s">
        <v>629</v>
      </c>
      <c r="C230" s="42" t="s">
        <v>375</v>
      </c>
      <c r="D230" s="42" t="s">
        <v>197</v>
      </c>
      <c r="E230" s="42" t="s">
        <v>147</v>
      </c>
      <c r="F230" s="42" t="s">
        <v>148</v>
      </c>
      <c r="G230" s="42" t="s">
        <v>165</v>
      </c>
      <c r="H230" s="42">
        <v>44</v>
      </c>
      <c r="I230" s="43">
        <v>40060</v>
      </c>
      <c r="J230" s="44">
        <v>89695</v>
      </c>
      <c r="K230" s="45">
        <v>0</v>
      </c>
      <c r="L230" s="42" t="s">
        <v>150</v>
      </c>
      <c r="M230" s="42" t="s">
        <v>188</v>
      </c>
    </row>
    <row r="231" spans="1:13">
      <c r="A231" s="41" t="s">
        <v>630</v>
      </c>
      <c r="B231" s="42" t="s">
        <v>631</v>
      </c>
      <c r="C231" s="42" t="s">
        <v>180</v>
      </c>
      <c r="D231" s="42" t="s">
        <v>163</v>
      </c>
      <c r="E231" s="42" t="s">
        <v>155</v>
      </c>
      <c r="F231" s="42" t="s">
        <v>156</v>
      </c>
      <c r="G231" s="42" t="s">
        <v>157</v>
      </c>
      <c r="H231" s="42">
        <v>64</v>
      </c>
      <c r="I231" s="43">
        <v>35996</v>
      </c>
      <c r="J231" s="44">
        <v>122753</v>
      </c>
      <c r="K231" s="45">
        <v>0.09</v>
      </c>
      <c r="L231" s="42" t="s">
        <v>158</v>
      </c>
      <c r="M231" s="42" t="s">
        <v>159</v>
      </c>
    </row>
    <row r="232" spans="1:13">
      <c r="A232" s="41" t="s">
        <v>632</v>
      </c>
      <c r="B232" s="42" t="s">
        <v>633</v>
      </c>
      <c r="C232" s="42" t="s">
        <v>253</v>
      </c>
      <c r="D232" s="42" t="s">
        <v>193</v>
      </c>
      <c r="E232" s="42" t="s">
        <v>147</v>
      </c>
      <c r="F232" s="42" t="s">
        <v>156</v>
      </c>
      <c r="G232" s="42" t="s">
        <v>165</v>
      </c>
      <c r="H232" s="42">
        <v>30</v>
      </c>
      <c r="I232" s="43">
        <v>42078</v>
      </c>
      <c r="J232" s="44">
        <v>93734</v>
      </c>
      <c r="K232" s="45">
        <v>0</v>
      </c>
      <c r="L232" s="42" t="s">
        <v>150</v>
      </c>
      <c r="M232" s="42" t="s">
        <v>173</v>
      </c>
    </row>
    <row r="233" spans="1:13">
      <c r="A233" s="41" t="s">
        <v>634</v>
      </c>
      <c r="B233" s="42" t="s">
        <v>635</v>
      </c>
      <c r="C233" s="42" t="s">
        <v>183</v>
      </c>
      <c r="D233" s="42" t="s">
        <v>187</v>
      </c>
      <c r="E233" s="42" t="s">
        <v>177</v>
      </c>
      <c r="F233" s="42" t="s">
        <v>156</v>
      </c>
      <c r="G233" s="42" t="s">
        <v>157</v>
      </c>
      <c r="H233" s="42">
        <v>28</v>
      </c>
      <c r="I233" s="43">
        <v>42867</v>
      </c>
      <c r="J233" s="44">
        <v>52069</v>
      </c>
      <c r="K233" s="45">
        <v>0</v>
      </c>
      <c r="L233" s="42" t="s">
        <v>158</v>
      </c>
      <c r="M233" s="42" t="s">
        <v>159</v>
      </c>
    </row>
    <row r="234" spans="1:13">
      <c r="A234" s="41" t="s">
        <v>636</v>
      </c>
      <c r="B234" s="42" t="s">
        <v>637</v>
      </c>
      <c r="C234" s="42" t="s">
        <v>207</v>
      </c>
      <c r="D234" s="42" t="s">
        <v>187</v>
      </c>
      <c r="E234" s="42" t="s">
        <v>177</v>
      </c>
      <c r="F234" s="42" t="s">
        <v>148</v>
      </c>
      <c r="G234" s="42" t="s">
        <v>213</v>
      </c>
      <c r="H234" s="42">
        <v>33</v>
      </c>
      <c r="I234" s="43">
        <v>44181</v>
      </c>
      <c r="J234" s="44">
        <v>258426</v>
      </c>
      <c r="K234" s="45">
        <v>0.4</v>
      </c>
      <c r="L234" s="42" t="s">
        <v>221</v>
      </c>
      <c r="M234" s="42" t="s">
        <v>227</v>
      </c>
    </row>
    <row r="235" spans="1:13">
      <c r="A235" s="41" t="s">
        <v>638</v>
      </c>
      <c r="B235" s="42" t="s">
        <v>639</v>
      </c>
      <c r="C235" s="42" t="s">
        <v>180</v>
      </c>
      <c r="D235" s="42" t="s">
        <v>163</v>
      </c>
      <c r="E235" s="42" t="s">
        <v>164</v>
      </c>
      <c r="F235" s="42" t="s">
        <v>156</v>
      </c>
      <c r="G235" s="42" t="s">
        <v>149</v>
      </c>
      <c r="H235" s="42">
        <v>51</v>
      </c>
      <c r="I235" s="43">
        <v>34746</v>
      </c>
      <c r="J235" s="44">
        <v>125375</v>
      </c>
      <c r="K235" s="45">
        <v>0.09</v>
      </c>
      <c r="L235" s="42" t="s">
        <v>150</v>
      </c>
      <c r="M235" s="42" t="s">
        <v>166</v>
      </c>
    </row>
    <row r="236" spans="1:13">
      <c r="A236" s="41" t="s">
        <v>640</v>
      </c>
      <c r="B236" s="42" t="s">
        <v>641</v>
      </c>
      <c r="C236" s="42" t="s">
        <v>207</v>
      </c>
      <c r="D236" s="42" t="s">
        <v>187</v>
      </c>
      <c r="E236" s="42" t="s">
        <v>155</v>
      </c>
      <c r="F236" s="42" t="s">
        <v>156</v>
      </c>
      <c r="G236" s="42" t="s">
        <v>157</v>
      </c>
      <c r="H236" s="42">
        <v>25</v>
      </c>
      <c r="I236" s="43">
        <v>44235</v>
      </c>
      <c r="J236" s="44">
        <v>198243</v>
      </c>
      <c r="K236" s="45">
        <v>0.31</v>
      </c>
      <c r="L236" s="42" t="s">
        <v>150</v>
      </c>
      <c r="M236" s="42" t="s">
        <v>184</v>
      </c>
    </row>
    <row r="237" spans="1:13">
      <c r="A237" s="41" t="s">
        <v>642</v>
      </c>
      <c r="B237" s="42" t="s">
        <v>643</v>
      </c>
      <c r="C237" s="42" t="s">
        <v>321</v>
      </c>
      <c r="D237" s="42" t="s">
        <v>197</v>
      </c>
      <c r="E237" s="42" t="s">
        <v>147</v>
      </c>
      <c r="F237" s="42" t="s">
        <v>148</v>
      </c>
      <c r="G237" s="42" t="s">
        <v>213</v>
      </c>
      <c r="H237" s="42">
        <v>42</v>
      </c>
      <c r="I237" s="43">
        <v>43062</v>
      </c>
      <c r="J237" s="44">
        <v>96023</v>
      </c>
      <c r="K237" s="45">
        <v>0</v>
      </c>
      <c r="L237" s="42" t="s">
        <v>150</v>
      </c>
      <c r="M237" s="42" t="s">
        <v>184</v>
      </c>
    </row>
    <row r="238" spans="1:13">
      <c r="A238" s="41" t="s">
        <v>644</v>
      </c>
      <c r="B238" s="42" t="s">
        <v>645</v>
      </c>
      <c r="C238" s="42" t="s">
        <v>172</v>
      </c>
      <c r="D238" s="42" t="s">
        <v>208</v>
      </c>
      <c r="E238" s="42" t="s">
        <v>147</v>
      </c>
      <c r="F238" s="42" t="s">
        <v>148</v>
      </c>
      <c r="G238" s="42" t="s">
        <v>165</v>
      </c>
      <c r="H238" s="42">
        <v>34</v>
      </c>
      <c r="I238" s="43">
        <v>41085</v>
      </c>
      <c r="J238" s="44">
        <v>83066</v>
      </c>
      <c r="K238" s="45">
        <v>0</v>
      </c>
      <c r="L238" s="42" t="s">
        <v>150</v>
      </c>
      <c r="M238" s="42" t="s">
        <v>166</v>
      </c>
    </row>
    <row r="239" spans="1:13">
      <c r="A239" s="41" t="s">
        <v>646</v>
      </c>
      <c r="B239" s="42" t="s">
        <v>647</v>
      </c>
      <c r="C239" s="42" t="s">
        <v>242</v>
      </c>
      <c r="D239" s="42" t="s">
        <v>53</v>
      </c>
      <c r="E239" s="42" t="s">
        <v>147</v>
      </c>
      <c r="F239" s="42" t="s">
        <v>148</v>
      </c>
      <c r="G239" s="42" t="s">
        <v>213</v>
      </c>
      <c r="H239" s="42">
        <v>48</v>
      </c>
      <c r="I239" s="43">
        <v>41773</v>
      </c>
      <c r="J239" s="44">
        <v>61216</v>
      </c>
      <c r="K239" s="45">
        <v>0</v>
      </c>
      <c r="L239" s="42" t="s">
        <v>150</v>
      </c>
      <c r="M239" s="42" t="s">
        <v>151</v>
      </c>
    </row>
    <row r="240" spans="1:13">
      <c r="A240" s="41" t="s">
        <v>648</v>
      </c>
      <c r="B240" s="42" t="s">
        <v>649</v>
      </c>
      <c r="C240" s="42" t="s">
        <v>145</v>
      </c>
      <c r="D240" s="42" t="s">
        <v>187</v>
      </c>
      <c r="E240" s="42" t="s">
        <v>177</v>
      </c>
      <c r="F240" s="42" t="s">
        <v>156</v>
      </c>
      <c r="G240" s="42" t="s">
        <v>165</v>
      </c>
      <c r="H240" s="42">
        <v>33</v>
      </c>
      <c r="I240" s="43">
        <v>41315</v>
      </c>
      <c r="J240" s="44">
        <v>144231</v>
      </c>
      <c r="K240" s="45">
        <v>0.14000000000000001</v>
      </c>
      <c r="L240" s="42" t="s">
        <v>150</v>
      </c>
      <c r="M240" s="42" t="s">
        <v>216</v>
      </c>
    </row>
    <row r="241" spans="1:13">
      <c r="A241" s="41" t="s">
        <v>650</v>
      </c>
      <c r="B241" s="42" t="s">
        <v>651</v>
      </c>
      <c r="C241" s="42" t="s">
        <v>264</v>
      </c>
      <c r="D241" s="42" t="s">
        <v>193</v>
      </c>
      <c r="E241" s="42" t="s">
        <v>147</v>
      </c>
      <c r="F241" s="42" t="s">
        <v>156</v>
      </c>
      <c r="G241" s="42" t="s">
        <v>157</v>
      </c>
      <c r="H241" s="42">
        <v>41</v>
      </c>
      <c r="I241" s="43">
        <v>39379</v>
      </c>
      <c r="J241" s="44">
        <v>51630</v>
      </c>
      <c r="K241" s="45">
        <v>0</v>
      </c>
      <c r="L241" s="42" t="s">
        <v>158</v>
      </c>
      <c r="M241" s="42" t="s">
        <v>236</v>
      </c>
    </row>
    <row r="242" spans="1:13">
      <c r="A242" s="41" t="s">
        <v>652</v>
      </c>
      <c r="B242" s="42" t="s">
        <v>653</v>
      </c>
      <c r="C242" s="42" t="s">
        <v>145</v>
      </c>
      <c r="D242" s="42" t="s">
        <v>53</v>
      </c>
      <c r="E242" s="42" t="s">
        <v>177</v>
      </c>
      <c r="F242" s="42" t="s">
        <v>156</v>
      </c>
      <c r="G242" s="42" t="s">
        <v>213</v>
      </c>
      <c r="H242" s="42">
        <v>55</v>
      </c>
      <c r="I242" s="43">
        <v>41594</v>
      </c>
      <c r="J242" s="44">
        <v>124129</v>
      </c>
      <c r="K242" s="45">
        <v>0.15</v>
      </c>
      <c r="L242" s="42" t="s">
        <v>221</v>
      </c>
      <c r="M242" s="42" t="s">
        <v>316</v>
      </c>
    </row>
    <row r="243" spans="1:13">
      <c r="A243" s="41" t="s">
        <v>654</v>
      </c>
      <c r="B243" s="42" t="s">
        <v>655</v>
      </c>
      <c r="C243" s="42" t="s">
        <v>321</v>
      </c>
      <c r="D243" s="42" t="s">
        <v>197</v>
      </c>
      <c r="E243" s="42" t="s">
        <v>155</v>
      </c>
      <c r="F243" s="42" t="s">
        <v>156</v>
      </c>
      <c r="G243" s="42" t="s">
        <v>213</v>
      </c>
      <c r="H243" s="42">
        <v>36</v>
      </c>
      <c r="I243" s="43">
        <v>39912</v>
      </c>
      <c r="J243" s="44">
        <v>60055</v>
      </c>
      <c r="K243" s="45">
        <v>0</v>
      </c>
      <c r="L243" s="42" t="s">
        <v>150</v>
      </c>
      <c r="M243" s="42" t="s">
        <v>151</v>
      </c>
    </row>
    <row r="244" spans="1:13">
      <c r="A244" s="41" t="s">
        <v>656</v>
      </c>
      <c r="B244" s="42" t="s">
        <v>657</v>
      </c>
      <c r="C244" s="42" t="s">
        <v>162</v>
      </c>
      <c r="D244" s="42" t="s">
        <v>197</v>
      </c>
      <c r="E244" s="42" t="s">
        <v>147</v>
      </c>
      <c r="F244" s="42" t="s">
        <v>156</v>
      </c>
      <c r="G244" s="42" t="s">
        <v>213</v>
      </c>
      <c r="H244" s="42">
        <v>31</v>
      </c>
      <c r="I244" s="43">
        <v>44069</v>
      </c>
      <c r="J244" s="44">
        <v>189290</v>
      </c>
      <c r="K244" s="45">
        <v>0.22</v>
      </c>
      <c r="L244" s="42" t="s">
        <v>221</v>
      </c>
      <c r="M244" s="42" t="s">
        <v>316</v>
      </c>
    </row>
    <row r="245" spans="1:13">
      <c r="A245" s="41" t="s">
        <v>658</v>
      </c>
      <c r="B245" s="42" t="s">
        <v>659</v>
      </c>
      <c r="C245" s="42" t="s">
        <v>207</v>
      </c>
      <c r="D245" s="42" t="s">
        <v>146</v>
      </c>
      <c r="E245" s="42" t="s">
        <v>177</v>
      </c>
      <c r="F245" s="42" t="s">
        <v>148</v>
      </c>
      <c r="G245" s="42" t="s">
        <v>157</v>
      </c>
      <c r="H245" s="42">
        <v>53</v>
      </c>
      <c r="I245" s="43">
        <v>39568</v>
      </c>
      <c r="J245" s="44">
        <v>182202</v>
      </c>
      <c r="K245" s="45">
        <v>0.3</v>
      </c>
      <c r="L245" s="42" t="s">
        <v>150</v>
      </c>
      <c r="M245" s="42" t="s">
        <v>188</v>
      </c>
    </row>
    <row r="246" spans="1:13">
      <c r="A246" s="41" t="s">
        <v>660</v>
      </c>
      <c r="B246" s="42" t="s">
        <v>661</v>
      </c>
      <c r="C246" s="42" t="s">
        <v>180</v>
      </c>
      <c r="D246" s="42" t="s">
        <v>53</v>
      </c>
      <c r="E246" s="42" t="s">
        <v>164</v>
      </c>
      <c r="F246" s="42" t="s">
        <v>156</v>
      </c>
      <c r="G246" s="42" t="s">
        <v>165</v>
      </c>
      <c r="H246" s="42">
        <v>43</v>
      </c>
      <c r="I246" s="43">
        <v>38748</v>
      </c>
      <c r="J246" s="44">
        <v>117518</v>
      </c>
      <c r="K246" s="45">
        <v>7.0000000000000007E-2</v>
      </c>
      <c r="L246" s="42" t="s">
        <v>150</v>
      </c>
      <c r="M246" s="42" t="s">
        <v>151</v>
      </c>
    </row>
    <row r="247" spans="1:13">
      <c r="A247" s="41" t="s">
        <v>662</v>
      </c>
      <c r="B247" s="42" t="s">
        <v>663</v>
      </c>
      <c r="C247" s="42" t="s">
        <v>145</v>
      </c>
      <c r="D247" s="42" t="s">
        <v>163</v>
      </c>
      <c r="E247" s="42" t="s">
        <v>155</v>
      </c>
      <c r="F247" s="42" t="s">
        <v>148</v>
      </c>
      <c r="G247" s="42" t="s">
        <v>213</v>
      </c>
      <c r="H247" s="42">
        <v>37</v>
      </c>
      <c r="I247" s="43">
        <v>41329</v>
      </c>
      <c r="J247" s="44">
        <v>157474</v>
      </c>
      <c r="K247" s="45">
        <v>0.11</v>
      </c>
      <c r="L247" s="42" t="s">
        <v>221</v>
      </c>
      <c r="M247" s="42" t="s">
        <v>227</v>
      </c>
    </row>
    <row r="248" spans="1:13">
      <c r="A248" s="41" t="s">
        <v>664</v>
      </c>
      <c r="B248" s="42" t="s">
        <v>665</v>
      </c>
      <c r="C248" s="42" t="s">
        <v>180</v>
      </c>
      <c r="D248" s="42" t="s">
        <v>208</v>
      </c>
      <c r="E248" s="42" t="s">
        <v>155</v>
      </c>
      <c r="F248" s="42" t="s">
        <v>156</v>
      </c>
      <c r="G248" s="42" t="s">
        <v>165</v>
      </c>
      <c r="H248" s="42">
        <v>38</v>
      </c>
      <c r="I248" s="43">
        <v>39544</v>
      </c>
      <c r="J248" s="44">
        <v>126856</v>
      </c>
      <c r="K248" s="45">
        <v>0.06</v>
      </c>
      <c r="L248" s="42" t="s">
        <v>150</v>
      </c>
      <c r="M248" s="42" t="s">
        <v>216</v>
      </c>
    </row>
    <row r="249" spans="1:13">
      <c r="A249" s="41" t="s">
        <v>666</v>
      </c>
      <c r="B249" s="42" t="s">
        <v>667</v>
      </c>
      <c r="C249" s="42" t="s">
        <v>145</v>
      </c>
      <c r="D249" s="42" t="s">
        <v>187</v>
      </c>
      <c r="E249" s="42" t="s">
        <v>155</v>
      </c>
      <c r="F249" s="42" t="s">
        <v>148</v>
      </c>
      <c r="G249" s="42" t="s">
        <v>157</v>
      </c>
      <c r="H249" s="42">
        <v>49</v>
      </c>
      <c r="I249" s="43">
        <v>36983</v>
      </c>
      <c r="J249" s="44">
        <v>129124</v>
      </c>
      <c r="K249" s="45">
        <v>0.12</v>
      </c>
      <c r="L249" s="42" t="s">
        <v>158</v>
      </c>
      <c r="M249" s="42" t="s">
        <v>202</v>
      </c>
    </row>
    <row r="250" spans="1:13">
      <c r="A250" s="41" t="s">
        <v>668</v>
      </c>
      <c r="B250" s="42" t="s">
        <v>669</v>
      </c>
      <c r="C250" s="42" t="s">
        <v>162</v>
      </c>
      <c r="D250" s="42" t="s">
        <v>53</v>
      </c>
      <c r="E250" s="42" t="s">
        <v>147</v>
      </c>
      <c r="F250" s="42" t="s">
        <v>148</v>
      </c>
      <c r="G250" s="42" t="s">
        <v>157</v>
      </c>
      <c r="H250" s="42">
        <v>45</v>
      </c>
      <c r="I250" s="43">
        <v>37316</v>
      </c>
      <c r="J250" s="44">
        <v>165181</v>
      </c>
      <c r="K250" s="45">
        <v>0.16</v>
      </c>
      <c r="L250" s="42" t="s">
        <v>150</v>
      </c>
      <c r="M250" s="42" t="s">
        <v>151</v>
      </c>
    </row>
    <row r="251" spans="1:13">
      <c r="A251" s="41" t="s">
        <v>670</v>
      </c>
      <c r="B251" s="42" t="s">
        <v>671</v>
      </c>
      <c r="C251" s="42" t="s">
        <v>207</v>
      </c>
      <c r="D251" s="42" t="s">
        <v>163</v>
      </c>
      <c r="E251" s="42" t="s">
        <v>177</v>
      </c>
      <c r="F251" s="42" t="s">
        <v>156</v>
      </c>
      <c r="G251" s="42" t="s">
        <v>213</v>
      </c>
      <c r="H251" s="42">
        <v>50</v>
      </c>
      <c r="I251" s="43">
        <v>38004</v>
      </c>
      <c r="J251" s="44">
        <v>247939</v>
      </c>
      <c r="K251" s="45">
        <v>0.35</v>
      </c>
      <c r="L251" s="42" t="s">
        <v>221</v>
      </c>
      <c r="M251" s="42" t="s">
        <v>227</v>
      </c>
    </row>
    <row r="252" spans="1:13">
      <c r="A252" s="41" t="s">
        <v>672</v>
      </c>
      <c r="B252" s="42" t="s">
        <v>673</v>
      </c>
      <c r="C252" s="42" t="s">
        <v>162</v>
      </c>
      <c r="D252" s="42" t="s">
        <v>197</v>
      </c>
      <c r="E252" s="42" t="s">
        <v>164</v>
      </c>
      <c r="F252" s="42" t="s">
        <v>156</v>
      </c>
      <c r="G252" s="42" t="s">
        <v>213</v>
      </c>
      <c r="H252" s="42">
        <v>64</v>
      </c>
      <c r="I252" s="43">
        <v>42972</v>
      </c>
      <c r="J252" s="44">
        <v>169509</v>
      </c>
      <c r="K252" s="45">
        <v>0.18</v>
      </c>
      <c r="L252" s="42" t="s">
        <v>221</v>
      </c>
      <c r="M252" s="42" t="s">
        <v>222</v>
      </c>
    </row>
    <row r="253" spans="1:13">
      <c r="A253" s="41" t="s">
        <v>674</v>
      </c>
      <c r="B253" s="42" t="s">
        <v>675</v>
      </c>
      <c r="C253" s="42" t="s">
        <v>145</v>
      </c>
      <c r="D253" s="42" t="s">
        <v>187</v>
      </c>
      <c r="E253" s="42" t="s">
        <v>155</v>
      </c>
      <c r="F253" s="42" t="s">
        <v>148</v>
      </c>
      <c r="G253" s="42" t="s">
        <v>165</v>
      </c>
      <c r="H253" s="42">
        <v>55</v>
      </c>
      <c r="I253" s="43">
        <v>40552</v>
      </c>
      <c r="J253" s="44">
        <v>138521</v>
      </c>
      <c r="K253" s="45">
        <v>0.1</v>
      </c>
      <c r="L253" s="42" t="s">
        <v>150</v>
      </c>
      <c r="M253" s="42" t="s">
        <v>184</v>
      </c>
    </row>
    <row r="254" spans="1:13">
      <c r="A254" s="41" t="s">
        <v>676</v>
      </c>
      <c r="B254" s="42" t="s">
        <v>677</v>
      </c>
      <c r="C254" s="42" t="s">
        <v>235</v>
      </c>
      <c r="D254" s="42" t="s">
        <v>197</v>
      </c>
      <c r="E254" s="42" t="s">
        <v>164</v>
      </c>
      <c r="F254" s="42" t="s">
        <v>148</v>
      </c>
      <c r="G254" s="42" t="s">
        <v>213</v>
      </c>
      <c r="H254" s="42">
        <v>45</v>
      </c>
      <c r="I254" s="43">
        <v>41712</v>
      </c>
      <c r="J254" s="44">
        <v>113873</v>
      </c>
      <c r="K254" s="45">
        <v>0.11</v>
      </c>
      <c r="L254" s="42" t="s">
        <v>221</v>
      </c>
      <c r="M254" s="42" t="s">
        <v>227</v>
      </c>
    </row>
    <row r="255" spans="1:13">
      <c r="A255" s="41" t="s">
        <v>678</v>
      </c>
      <c r="B255" s="42" t="s">
        <v>679</v>
      </c>
      <c r="C255" s="42" t="s">
        <v>246</v>
      </c>
      <c r="D255" s="42" t="s">
        <v>146</v>
      </c>
      <c r="E255" s="42" t="s">
        <v>177</v>
      </c>
      <c r="F255" s="42" t="s">
        <v>148</v>
      </c>
      <c r="G255" s="42" t="s">
        <v>149</v>
      </c>
      <c r="H255" s="42">
        <v>39</v>
      </c>
      <c r="I255" s="43">
        <v>43229</v>
      </c>
      <c r="J255" s="44">
        <v>73317</v>
      </c>
      <c r="K255" s="45">
        <v>0</v>
      </c>
      <c r="L255" s="42" t="s">
        <v>150</v>
      </c>
      <c r="M255" s="42" t="s">
        <v>184</v>
      </c>
    </row>
    <row r="256" spans="1:13">
      <c r="A256" s="41" t="s">
        <v>680</v>
      </c>
      <c r="B256" s="42" t="s">
        <v>681</v>
      </c>
      <c r="C256" s="42" t="s">
        <v>560</v>
      </c>
      <c r="D256" s="42" t="s">
        <v>146</v>
      </c>
      <c r="E256" s="42" t="s">
        <v>164</v>
      </c>
      <c r="F256" s="42" t="s">
        <v>148</v>
      </c>
      <c r="G256" s="42" t="s">
        <v>157</v>
      </c>
      <c r="H256" s="42">
        <v>40</v>
      </c>
      <c r="I256" s="43">
        <v>41451</v>
      </c>
      <c r="J256" s="44">
        <v>69096</v>
      </c>
      <c r="K256" s="45">
        <v>0</v>
      </c>
      <c r="L256" s="42" t="s">
        <v>150</v>
      </c>
      <c r="M256" s="42" t="s">
        <v>151</v>
      </c>
    </row>
    <row r="257" spans="1:13">
      <c r="A257" s="41" t="s">
        <v>682</v>
      </c>
      <c r="B257" s="42" t="s">
        <v>683</v>
      </c>
      <c r="C257" s="42" t="s">
        <v>253</v>
      </c>
      <c r="D257" s="42" t="s">
        <v>193</v>
      </c>
      <c r="E257" s="42" t="s">
        <v>155</v>
      </c>
      <c r="F257" s="42" t="s">
        <v>156</v>
      </c>
      <c r="G257" s="42" t="s">
        <v>213</v>
      </c>
      <c r="H257" s="42">
        <v>48</v>
      </c>
      <c r="I257" s="43">
        <v>38454</v>
      </c>
      <c r="J257" s="44">
        <v>87158</v>
      </c>
      <c r="K257" s="45">
        <v>0</v>
      </c>
      <c r="L257" s="42" t="s">
        <v>221</v>
      </c>
      <c r="M257" s="42" t="s">
        <v>222</v>
      </c>
    </row>
    <row r="258" spans="1:13">
      <c r="A258" s="41" t="s">
        <v>684</v>
      </c>
      <c r="B258" s="42" t="s">
        <v>685</v>
      </c>
      <c r="C258" s="42" t="s">
        <v>321</v>
      </c>
      <c r="D258" s="42" t="s">
        <v>197</v>
      </c>
      <c r="E258" s="42" t="s">
        <v>177</v>
      </c>
      <c r="F258" s="42" t="s">
        <v>156</v>
      </c>
      <c r="G258" s="42" t="s">
        <v>213</v>
      </c>
      <c r="H258" s="42">
        <v>64</v>
      </c>
      <c r="I258" s="43">
        <v>33875</v>
      </c>
      <c r="J258" s="44">
        <v>70778</v>
      </c>
      <c r="K258" s="45">
        <v>0</v>
      </c>
      <c r="L258" s="42" t="s">
        <v>150</v>
      </c>
      <c r="M258" s="42" t="s">
        <v>188</v>
      </c>
    </row>
    <row r="259" spans="1:13">
      <c r="A259" s="41" t="s">
        <v>686</v>
      </c>
      <c r="B259" s="42" t="s">
        <v>687</v>
      </c>
      <c r="C259" s="42" t="s">
        <v>162</v>
      </c>
      <c r="D259" s="42" t="s">
        <v>193</v>
      </c>
      <c r="E259" s="42" t="s">
        <v>164</v>
      </c>
      <c r="F259" s="42" t="s">
        <v>148</v>
      </c>
      <c r="G259" s="42" t="s">
        <v>213</v>
      </c>
      <c r="H259" s="42">
        <v>65</v>
      </c>
      <c r="I259" s="43">
        <v>38130</v>
      </c>
      <c r="J259" s="44">
        <v>153938</v>
      </c>
      <c r="K259" s="45">
        <v>0.2</v>
      </c>
      <c r="L259" s="42" t="s">
        <v>150</v>
      </c>
      <c r="M259" s="42" t="s">
        <v>173</v>
      </c>
    </row>
    <row r="260" spans="1:13">
      <c r="A260" s="41" t="s">
        <v>688</v>
      </c>
      <c r="B260" s="42" t="s">
        <v>689</v>
      </c>
      <c r="C260" s="42" t="s">
        <v>428</v>
      </c>
      <c r="D260" s="42" t="s">
        <v>146</v>
      </c>
      <c r="E260" s="42" t="s">
        <v>147</v>
      </c>
      <c r="F260" s="42" t="s">
        <v>156</v>
      </c>
      <c r="G260" s="42" t="s">
        <v>157</v>
      </c>
      <c r="H260" s="42">
        <v>43</v>
      </c>
      <c r="I260" s="43">
        <v>43224</v>
      </c>
      <c r="J260" s="44">
        <v>59888</v>
      </c>
      <c r="K260" s="45">
        <v>0</v>
      </c>
      <c r="L260" s="42" t="s">
        <v>158</v>
      </c>
      <c r="M260" s="42" t="s">
        <v>236</v>
      </c>
    </row>
    <row r="261" spans="1:13">
      <c r="A261" s="41" t="s">
        <v>690</v>
      </c>
      <c r="B261" s="42" t="s">
        <v>691</v>
      </c>
      <c r="C261" s="42" t="s">
        <v>321</v>
      </c>
      <c r="D261" s="42" t="s">
        <v>197</v>
      </c>
      <c r="E261" s="42" t="s">
        <v>177</v>
      </c>
      <c r="F261" s="42" t="s">
        <v>156</v>
      </c>
      <c r="G261" s="42" t="s">
        <v>165</v>
      </c>
      <c r="H261" s="42">
        <v>50</v>
      </c>
      <c r="I261" s="43">
        <v>43447</v>
      </c>
      <c r="J261" s="44">
        <v>63098</v>
      </c>
      <c r="K261" s="45">
        <v>0</v>
      </c>
      <c r="L261" s="42" t="s">
        <v>150</v>
      </c>
      <c r="M261" s="42" t="s">
        <v>216</v>
      </c>
    </row>
    <row r="262" spans="1:13">
      <c r="A262" s="41" t="s">
        <v>692</v>
      </c>
      <c r="B262" s="42" t="s">
        <v>693</v>
      </c>
      <c r="C262" s="42" t="s">
        <v>207</v>
      </c>
      <c r="D262" s="42" t="s">
        <v>163</v>
      </c>
      <c r="E262" s="42" t="s">
        <v>177</v>
      </c>
      <c r="F262" s="42" t="s">
        <v>148</v>
      </c>
      <c r="G262" s="42" t="s">
        <v>213</v>
      </c>
      <c r="H262" s="42">
        <v>27</v>
      </c>
      <c r="I262" s="43">
        <v>44545</v>
      </c>
      <c r="J262" s="44">
        <v>255369</v>
      </c>
      <c r="K262" s="45">
        <v>0.33</v>
      </c>
      <c r="L262" s="42" t="s">
        <v>221</v>
      </c>
      <c r="M262" s="42" t="s">
        <v>316</v>
      </c>
    </row>
    <row r="263" spans="1:13">
      <c r="A263" s="41" t="s">
        <v>694</v>
      </c>
      <c r="B263" s="42" t="s">
        <v>695</v>
      </c>
      <c r="C263" s="42" t="s">
        <v>145</v>
      </c>
      <c r="D263" s="42" t="s">
        <v>193</v>
      </c>
      <c r="E263" s="42" t="s">
        <v>155</v>
      </c>
      <c r="F263" s="42" t="s">
        <v>148</v>
      </c>
      <c r="G263" s="42" t="s">
        <v>149</v>
      </c>
      <c r="H263" s="42">
        <v>55</v>
      </c>
      <c r="I263" s="43">
        <v>38301</v>
      </c>
      <c r="J263" s="44">
        <v>142318</v>
      </c>
      <c r="K263" s="45">
        <v>0.14000000000000001</v>
      </c>
      <c r="L263" s="42" t="s">
        <v>150</v>
      </c>
      <c r="M263" s="42" t="s">
        <v>166</v>
      </c>
    </row>
    <row r="264" spans="1:13">
      <c r="A264" s="41" t="s">
        <v>696</v>
      </c>
      <c r="B264" s="42" t="s">
        <v>697</v>
      </c>
      <c r="C264" s="42" t="s">
        <v>282</v>
      </c>
      <c r="D264" s="42" t="s">
        <v>193</v>
      </c>
      <c r="E264" s="42" t="s">
        <v>155</v>
      </c>
      <c r="F264" s="42" t="s">
        <v>156</v>
      </c>
      <c r="G264" s="42" t="s">
        <v>149</v>
      </c>
      <c r="H264" s="42">
        <v>41</v>
      </c>
      <c r="I264" s="43">
        <v>38219</v>
      </c>
      <c r="J264" s="44">
        <v>49186</v>
      </c>
      <c r="K264" s="45">
        <v>0</v>
      </c>
      <c r="L264" s="42" t="s">
        <v>150</v>
      </c>
      <c r="M264" s="42" t="s">
        <v>188</v>
      </c>
    </row>
    <row r="265" spans="1:13">
      <c r="A265" s="41" t="s">
        <v>698</v>
      </c>
      <c r="B265" s="42" t="s">
        <v>699</v>
      </c>
      <c r="C265" s="42" t="s">
        <v>207</v>
      </c>
      <c r="D265" s="42" t="s">
        <v>193</v>
      </c>
      <c r="E265" s="42" t="s">
        <v>147</v>
      </c>
      <c r="F265" s="42" t="s">
        <v>148</v>
      </c>
      <c r="G265" s="42" t="s">
        <v>149</v>
      </c>
      <c r="H265" s="42">
        <v>34</v>
      </c>
      <c r="I265" s="43">
        <v>43673</v>
      </c>
      <c r="J265" s="44">
        <v>220937</v>
      </c>
      <c r="K265" s="45">
        <v>0.38</v>
      </c>
      <c r="L265" s="42" t="s">
        <v>150</v>
      </c>
      <c r="M265" s="42" t="s">
        <v>188</v>
      </c>
    </row>
    <row r="266" spans="1:13">
      <c r="A266" s="41" t="s">
        <v>700</v>
      </c>
      <c r="B266" s="42" t="s">
        <v>701</v>
      </c>
      <c r="C266" s="42" t="s">
        <v>162</v>
      </c>
      <c r="D266" s="42" t="s">
        <v>146</v>
      </c>
      <c r="E266" s="42" t="s">
        <v>164</v>
      </c>
      <c r="F266" s="42" t="s">
        <v>148</v>
      </c>
      <c r="G266" s="42" t="s">
        <v>157</v>
      </c>
      <c r="H266" s="42">
        <v>47</v>
      </c>
      <c r="I266" s="43">
        <v>41208</v>
      </c>
      <c r="J266" s="44">
        <v>183156</v>
      </c>
      <c r="K266" s="45">
        <v>0.3</v>
      </c>
      <c r="L266" s="42" t="s">
        <v>150</v>
      </c>
      <c r="M266" s="42" t="s">
        <v>151</v>
      </c>
    </row>
    <row r="267" spans="1:13">
      <c r="A267" s="41" t="s">
        <v>702</v>
      </c>
      <c r="B267" s="42" t="s">
        <v>703</v>
      </c>
      <c r="C267" s="42" t="s">
        <v>207</v>
      </c>
      <c r="D267" s="42" t="s">
        <v>146</v>
      </c>
      <c r="E267" s="42" t="s">
        <v>164</v>
      </c>
      <c r="F267" s="42" t="s">
        <v>148</v>
      </c>
      <c r="G267" s="42" t="s">
        <v>213</v>
      </c>
      <c r="H267" s="42">
        <v>32</v>
      </c>
      <c r="I267" s="43">
        <v>44034</v>
      </c>
      <c r="J267" s="44">
        <v>192749</v>
      </c>
      <c r="K267" s="45">
        <v>0.31</v>
      </c>
      <c r="L267" s="42" t="s">
        <v>150</v>
      </c>
      <c r="M267" s="42" t="s">
        <v>166</v>
      </c>
    </row>
    <row r="268" spans="1:13">
      <c r="A268" s="41" t="s">
        <v>704</v>
      </c>
      <c r="B268" s="42" t="s">
        <v>705</v>
      </c>
      <c r="C268" s="42" t="s">
        <v>145</v>
      </c>
      <c r="D268" s="42" t="s">
        <v>146</v>
      </c>
      <c r="E268" s="42" t="s">
        <v>155</v>
      </c>
      <c r="F268" s="42" t="s">
        <v>148</v>
      </c>
      <c r="G268" s="42" t="s">
        <v>157</v>
      </c>
      <c r="H268" s="42">
        <v>39</v>
      </c>
      <c r="I268" s="43">
        <v>42819</v>
      </c>
      <c r="J268" s="44">
        <v>135325</v>
      </c>
      <c r="K268" s="45">
        <v>0.14000000000000001</v>
      </c>
      <c r="L268" s="42" t="s">
        <v>150</v>
      </c>
      <c r="M268" s="42" t="s">
        <v>173</v>
      </c>
    </row>
    <row r="269" spans="1:13">
      <c r="A269" s="41" t="s">
        <v>706</v>
      </c>
      <c r="B269" s="42" t="s">
        <v>707</v>
      </c>
      <c r="C269" s="42" t="s">
        <v>172</v>
      </c>
      <c r="D269" s="42" t="s">
        <v>53</v>
      </c>
      <c r="E269" s="42" t="s">
        <v>164</v>
      </c>
      <c r="F269" s="42" t="s">
        <v>148</v>
      </c>
      <c r="G269" s="42" t="s">
        <v>165</v>
      </c>
      <c r="H269" s="42">
        <v>26</v>
      </c>
      <c r="I269" s="43">
        <v>43752</v>
      </c>
      <c r="J269" s="44">
        <v>79356</v>
      </c>
      <c r="K269" s="45">
        <v>0</v>
      </c>
      <c r="L269" s="42" t="s">
        <v>150</v>
      </c>
      <c r="M269" s="42" t="s">
        <v>173</v>
      </c>
    </row>
    <row r="270" spans="1:13">
      <c r="A270" s="41" t="s">
        <v>708</v>
      </c>
      <c r="B270" s="42" t="s">
        <v>709</v>
      </c>
      <c r="C270" s="42" t="s">
        <v>375</v>
      </c>
      <c r="D270" s="42" t="s">
        <v>197</v>
      </c>
      <c r="E270" s="42" t="s">
        <v>155</v>
      </c>
      <c r="F270" s="42" t="s">
        <v>156</v>
      </c>
      <c r="G270" s="42" t="s">
        <v>149</v>
      </c>
      <c r="H270" s="42">
        <v>40</v>
      </c>
      <c r="I270" s="43">
        <v>38540</v>
      </c>
      <c r="J270" s="44">
        <v>74412</v>
      </c>
      <c r="K270" s="45">
        <v>0</v>
      </c>
      <c r="L270" s="42" t="s">
        <v>150</v>
      </c>
      <c r="M270" s="42" t="s">
        <v>151</v>
      </c>
    </row>
    <row r="271" spans="1:13">
      <c r="A271" s="41" t="s">
        <v>330</v>
      </c>
      <c r="B271" s="42" t="s">
        <v>710</v>
      </c>
      <c r="C271" s="42" t="s">
        <v>169</v>
      </c>
      <c r="D271" s="42" t="s">
        <v>146</v>
      </c>
      <c r="E271" s="42" t="s">
        <v>155</v>
      </c>
      <c r="F271" s="42" t="s">
        <v>148</v>
      </c>
      <c r="G271" s="42" t="s">
        <v>213</v>
      </c>
      <c r="H271" s="42">
        <v>32</v>
      </c>
      <c r="I271" s="43">
        <v>43010</v>
      </c>
      <c r="J271" s="44">
        <v>61886</v>
      </c>
      <c r="K271" s="45">
        <v>0.09</v>
      </c>
      <c r="L271" s="42" t="s">
        <v>221</v>
      </c>
      <c r="M271" s="42" t="s">
        <v>227</v>
      </c>
    </row>
    <row r="272" spans="1:13">
      <c r="A272" s="41" t="s">
        <v>711</v>
      </c>
      <c r="B272" s="42" t="s">
        <v>712</v>
      </c>
      <c r="C272" s="42" t="s">
        <v>162</v>
      </c>
      <c r="D272" s="42" t="s">
        <v>187</v>
      </c>
      <c r="E272" s="42" t="s">
        <v>147</v>
      </c>
      <c r="F272" s="42" t="s">
        <v>148</v>
      </c>
      <c r="G272" s="42" t="s">
        <v>157</v>
      </c>
      <c r="H272" s="42">
        <v>58</v>
      </c>
      <c r="I272" s="43">
        <v>37755</v>
      </c>
      <c r="J272" s="44">
        <v>173071</v>
      </c>
      <c r="K272" s="45">
        <v>0.28999999999999998</v>
      </c>
      <c r="L272" s="42" t="s">
        <v>150</v>
      </c>
      <c r="M272" s="42" t="s">
        <v>216</v>
      </c>
    </row>
    <row r="273" spans="1:13">
      <c r="A273" s="41" t="s">
        <v>713</v>
      </c>
      <c r="B273" s="42" t="s">
        <v>714</v>
      </c>
      <c r="C273" s="42" t="s">
        <v>273</v>
      </c>
      <c r="D273" s="42" t="s">
        <v>197</v>
      </c>
      <c r="E273" s="42" t="s">
        <v>147</v>
      </c>
      <c r="F273" s="42" t="s">
        <v>148</v>
      </c>
      <c r="G273" s="42" t="s">
        <v>165</v>
      </c>
      <c r="H273" s="42">
        <v>58</v>
      </c>
      <c r="I273" s="43">
        <v>34999</v>
      </c>
      <c r="J273" s="44">
        <v>70189</v>
      </c>
      <c r="K273" s="45">
        <v>0</v>
      </c>
      <c r="L273" s="42" t="s">
        <v>150</v>
      </c>
      <c r="M273" s="42" t="s">
        <v>216</v>
      </c>
    </row>
    <row r="274" spans="1:13">
      <c r="A274" s="41" t="s">
        <v>715</v>
      </c>
      <c r="B274" s="42" t="s">
        <v>716</v>
      </c>
      <c r="C274" s="42" t="s">
        <v>207</v>
      </c>
      <c r="D274" s="42" t="s">
        <v>53</v>
      </c>
      <c r="E274" s="42" t="s">
        <v>147</v>
      </c>
      <c r="F274" s="42" t="s">
        <v>148</v>
      </c>
      <c r="G274" s="42" t="s">
        <v>213</v>
      </c>
      <c r="H274" s="42">
        <v>42</v>
      </c>
      <c r="I274" s="43">
        <v>41528</v>
      </c>
      <c r="J274" s="44">
        <v>181452</v>
      </c>
      <c r="K274" s="45">
        <v>0.3</v>
      </c>
      <c r="L274" s="42" t="s">
        <v>150</v>
      </c>
      <c r="M274" s="42" t="s">
        <v>216</v>
      </c>
    </row>
    <row r="275" spans="1:13">
      <c r="A275" s="41" t="s">
        <v>717</v>
      </c>
      <c r="B275" s="42" t="s">
        <v>718</v>
      </c>
      <c r="C275" s="42" t="s">
        <v>264</v>
      </c>
      <c r="D275" s="42" t="s">
        <v>193</v>
      </c>
      <c r="E275" s="42" t="s">
        <v>164</v>
      </c>
      <c r="F275" s="42" t="s">
        <v>156</v>
      </c>
      <c r="G275" s="42" t="s">
        <v>165</v>
      </c>
      <c r="H275" s="42">
        <v>26</v>
      </c>
      <c r="I275" s="43">
        <v>44267</v>
      </c>
      <c r="J275" s="44">
        <v>70369</v>
      </c>
      <c r="K275" s="45">
        <v>0</v>
      </c>
      <c r="L275" s="42" t="s">
        <v>150</v>
      </c>
      <c r="M275" s="42" t="s">
        <v>151</v>
      </c>
    </row>
    <row r="276" spans="1:13">
      <c r="A276" s="41" t="s">
        <v>719</v>
      </c>
      <c r="B276" s="42" t="s">
        <v>720</v>
      </c>
      <c r="C276" s="42" t="s">
        <v>172</v>
      </c>
      <c r="D276" s="42" t="s">
        <v>187</v>
      </c>
      <c r="E276" s="42" t="s">
        <v>155</v>
      </c>
      <c r="F276" s="42" t="s">
        <v>156</v>
      </c>
      <c r="G276" s="42" t="s">
        <v>213</v>
      </c>
      <c r="H276" s="42">
        <v>38</v>
      </c>
      <c r="I276" s="43">
        <v>39634</v>
      </c>
      <c r="J276" s="44">
        <v>78056</v>
      </c>
      <c r="K276" s="45">
        <v>0</v>
      </c>
      <c r="L276" s="42" t="s">
        <v>221</v>
      </c>
      <c r="M276" s="42" t="s">
        <v>316</v>
      </c>
    </row>
    <row r="277" spans="1:13">
      <c r="A277" s="41" t="s">
        <v>721</v>
      </c>
      <c r="B277" s="42" t="s">
        <v>722</v>
      </c>
      <c r="C277" s="42" t="s">
        <v>162</v>
      </c>
      <c r="D277" s="42" t="s">
        <v>163</v>
      </c>
      <c r="E277" s="42" t="s">
        <v>147</v>
      </c>
      <c r="F277" s="42" t="s">
        <v>156</v>
      </c>
      <c r="G277" s="42" t="s">
        <v>157</v>
      </c>
      <c r="H277" s="42">
        <v>64</v>
      </c>
      <c r="I277" s="43">
        <v>35187</v>
      </c>
      <c r="J277" s="44">
        <v>189933</v>
      </c>
      <c r="K277" s="45">
        <v>0.23</v>
      </c>
      <c r="L277" s="42" t="s">
        <v>150</v>
      </c>
      <c r="M277" s="42" t="s">
        <v>184</v>
      </c>
    </row>
    <row r="278" spans="1:13">
      <c r="A278" s="41" t="s">
        <v>181</v>
      </c>
      <c r="B278" s="42" t="s">
        <v>723</v>
      </c>
      <c r="C278" s="42" t="s">
        <v>276</v>
      </c>
      <c r="D278" s="42" t="s">
        <v>197</v>
      </c>
      <c r="E278" s="42" t="s">
        <v>164</v>
      </c>
      <c r="F278" s="42" t="s">
        <v>156</v>
      </c>
      <c r="G278" s="42" t="s">
        <v>165</v>
      </c>
      <c r="H278" s="42">
        <v>38</v>
      </c>
      <c r="I278" s="43">
        <v>40360</v>
      </c>
      <c r="J278" s="44">
        <v>78237</v>
      </c>
      <c r="K278" s="45">
        <v>0</v>
      </c>
      <c r="L278" s="42" t="s">
        <v>150</v>
      </c>
      <c r="M278" s="42" t="s">
        <v>173</v>
      </c>
    </row>
    <row r="279" spans="1:13">
      <c r="A279" s="41" t="s">
        <v>724</v>
      </c>
      <c r="B279" s="42" t="s">
        <v>725</v>
      </c>
      <c r="C279" s="42" t="s">
        <v>183</v>
      </c>
      <c r="D279" s="42" t="s">
        <v>187</v>
      </c>
      <c r="E279" s="42" t="s">
        <v>147</v>
      </c>
      <c r="F279" s="42" t="s">
        <v>148</v>
      </c>
      <c r="G279" s="42" t="s">
        <v>213</v>
      </c>
      <c r="H279" s="42">
        <v>55</v>
      </c>
      <c r="I279" s="43">
        <v>35242</v>
      </c>
      <c r="J279" s="44">
        <v>48687</v>
      </c>
      <c r="K279" s="45">
        <v>0</v>
      </c>
      <c r="L279" s="42" t="s">
        <v>221</v>
      </c>
      <c r="M279" s="42" t="s">
        <v>227</v>
      </c>
    </row>
    <row r="280" spans="1:13">
      <c r="A280" s="41" t="s">
        <v>726</v>
      </c>
      <c r="B280" s="42" t="s">
        <v>727</v>
      </c>
      <c r="C280" s="42" t="s">
        <v>145</v>
      </c>
      <c r="D280" s="42" t="s">
        <v>208</v>
      </c>
      <c r="E280" s="42" t="s">
        <v>155</v>
      </c>
      <c r="F280" s="42" t="s">
        <v>148</v>
      </c>
      <c r="G280" s="42" t="s">
        <v>213</v>
      </c>
      <c r="H280" s="42">
        <v>45</v>
      </c>
      <c r="I280" s="43">
        <v>38218</v>
      </c>
      <c r="J280" s="44">
        <v>121065</v>
      </c>
      <c r="K280" s="45">
        <v>0.15</v>
      </c>
      <c r="L280" s="42" t="s">
        <v>221</v>
      </c>
      <c r="M280" s="42" t="s">
        <v>227</v>
      </c>
    </row>
    <row r="281" spans="1:13">
      <c r="A281" s="41" t="s">
        <v>728</v>
      </c>
      <c r="B281" s="42" t="s">
        <v>729</v>
      </c>
      <c r="C281" s="42" t="s">
        <v>172</v>
      </c>
      <c r="D281" s="42" t="s">
        <v>53</v>
      </c>
      <c r="E281" s="42" t="s">
        <v>177</v>
      </c>
      <c r="F281" s="42" t="s">
        <v>156</v>
      </c>
      <c r="G281" s="42" t="s">
        <v>149</v>
      </c>
      <c r="H281" s="42">
        <v>43</v>
      </c>
      <c r="I281" s="43">
        <v>38093</v>
      </c>
      <c r="J281" s="44">
        <v>94246</v>
      </c>
      <c r="K281" s="45">
        <v>0</v>
      </c>
      <c r="L281" s="42" t="s">
        <v>150</v>
      </c>
      <c r="M281" s="42" t="s">
        <v>188</v>
      </c>
    </row>
    <row r="282" spans="1:13">
      <c r="A282" s="41" t="s">
        <v>388</v>
      </c>
      <c r="B282" s="42" t="s">
        <v>730</v>
      </c>
      <c r="C282" s="42" t="s">
        <v>428</v>
      </c>
      <c r="D282" s="42" t="s">
        <v>146</v>
      </c>
      <c r="E282" s="42" t="s">
        <v>155</v>
      </c>
      <c r="F282" s="42" t="s">
        <v>148</v>
      </c>
      <c r="G282" s="42" t="s">
        <v>157</v>
      </c>
      <c r="H282" s="42">
        <v>34</v>
      </c>
      <c r="I282" s="43">
        <v>42512</v>
      </c>
      <c r="J282" s="44">
        <v>44614</v>
      </c>
      <c r="K282" s="45">
        <v>0</v>
      </c>
      <c r="L282" s="42" t="s">
        <v>150</v>
      </c>
      <c r="M282" s="42" t="s">
        <v>184</v>
      </c>
    </row>
    <row r="283" spans="1:13">
      <c r="A283" s="41" t="s">
        <v>731</v>
      </c>
      <c r="B283" s="42" t="s">
        <v>732</v>
      </c>
      <c r="C283" s="42" t="s">
        <v>207</v>
      </c>
      <c r="D283" s="42" t="s">
        <v>146</v>
      </c>
      <c r="E283" s="42" t="s">
        <v>147</v>
      </c>
      <c r="F283" s="42" t="s">
        <v>156</v>
      </c>
      <c r="G283" s="42" t="s">
        <v>157</v>
      </c>
      <c r="H283" s="42">
        <v>40</v>
      </c>
      <c r="I283" s="43">
        <v>44143</v>
      </c>
      <c r="J283" s="44">
        <v>234469</v>
      </c>
      <c r="K283" s="45">
        <v>0.31</v>
      </c>
      <c r="L283" s="42" t="s">
        <v>158</v>
      </c>
      <c r="M283" s="42" t="s">
        <v>248</v>
      </c>
    </row>
    <row r="284" spans="1:13">
      <c r="A284" s="41" t="s">
        <v>733</v>
      </c>
      <c r="B284" s="42" t="s">
        <v>734</v>
      </c>
      <c r="C284" s="42" t="s">
        <v>276</v>
      </c>
      <c r="D284" s="42" t="s">
        <v>197</v>
      </c>
      <c r="E284" s="42" t="s">
        <v>147</v>
      </c>
      <c r="F284" s="42" t="s">
        <v>156</v>
      </c>
      <c r="G284" s="42" t="s">
        <v>213</v>
      </c>
      <c r="H284" s="42">
        <v>52</v>
      </c>
      <c r="I284" s="43">
        <v>44022</v>
      </c>
      <c r="J284" s="44">
        <v>88272</v>
      </c>
      <c r="K284" s="45">
        <v>0</v>
      </c>
      <c r="L284" s="42" t="s">
        <v>221</v>
      </c>
      <c r="M284" s="42" t="s">
        <v>316</v>
      </c>
    </row>
    <row r="285" spans="1:13">
      <c r="A285" s="41" t="s">
        <v>735</v>
      </c>
      <c r="B285" s="42" t="s">
        <v>736</v>
      </c>
      <c r="C285" s="42" t="s">
        <v>242</v>
      </c>
      <c r="D285" s="42" t="s">
        <v>163</v>
      </c>
      <c r="E285" s="42" t="s">
        <v>177</v>
      </c>
      <c r="F285" s="42" t="s">
        <v>156</v>
      </c>
      <c r="G285" s="42" t="s">
        <v>157</v>
      </c>
      <c r="H285" s="42">
        <v>52</v>
      </c>
      <c r="I285" s="43">
        <v>42992</v>
      </c>
      <c r="J285" s="44">
        <v>74449</v>
      </c>
      <c r="K285" s="45">
        <v>0</v>
      </c>
      <c r="L285" s="42" t="s">
        <v>158</v>
      </c>
      <c r="M285" s="42" t="s">
        <v>236</v>
      </c>
    </row>
    <row r="286" spans="1:13">
      <c r="A286" s="41" t="s">
        <v>737</v>
      </c>
      <c r="B286" s="42" t="s">
        <v>738</v>
      </c>
      <c r="C286" s="42" t="s">
        <v>207</v>
      </c>
      <c r="D286" s="42" t="s">
        <v>197</v>
      </c>
      <c r="E286" s="42" t="s">
        <v>164</v>
      </c>
      <c r="F286" s="42" t="s">
        <v>156</v>
      </c>
      <c r="G286" s="42" t="s">
        <v>157</v>
      </c>
      <c r="H286" s="42">
        <v>47</v>
      </c>
      <c r="I286" s="43">
        <v>41071</v>
      </c>
      <c r="J286" s="44">
        <v>222941</v>
      </c>
      <c r="K286" s="45">
        <v>0.39</v>
      </c>
      <c r="L286" s="42" t="s">
        <v>158</v>
      </c>
      <c r="M286" s="42" t="s">
        <v>236</v>
      </c>
    </row>
    <row r="287" spans="1:13">
      <c r="A287" s="41" t="s">
        <v>739</v>
      </c>
      <c r="B287" s="42" t="s">
        <v>740</v>
      </c>
      <c r="C287" s="42" t="s">
        <v>183</v>
      </c>
      <c r="D287" s="42" t="s">
        <v>208</v>
      </c>
      <c r="E287" s="42" t="s">
        <v>155</v>
      </c>
      <c r="F287" s="42" t="s">
        <v>148</v>
      </c>
      <c r="G287" s="42" t="s">
        <v>157</v>
      </c>
      <c r="H287" s="42">
        <v>65</v>
      </c>
      <c r="I287" s="43">
        <v>41543</v>
      </c>
      <c r="J287" s="44">
        <v>50341</v>
      </c>
      <c r="K287" s="45">
        <v>0</v>
      </c>
      <c r="L287" s="42" t="s">
        <v>158</v>
      </c>
      <c r="M287" s="42" t="s">
        <v>236</v>
      </c>
    </row>
    <row r="288" spans="1:13">
      <c r="A288" s="41" t="s">
        <v>741</v>
      </c>
      <c r="B288" s="42" t="s">
        <v>742</v>
      </c>
      <c r="C288" s="42" t="s">
        <v>264</v>
      </c>
      <c r="D288" s="42" t="s">
        <v>193</v>
      </c>
      <c r="E288" s="42" t="s">
        <v>177</v>
      </c>
      <c r="F288" s="42" t="s">
        <v>148</v>
      </c>
      <c r="G288" s="42" t="s">
        <v>213</v>
      </c>
      <c r="H288" s="42">
        <v>31</v>
      </c>
      <c r="I288" s="43">
        <v>44297</v>
      </c>
      <c r="J288" s="44">
        <v>72235</v>
      </c>
      <c r="K288" s="45">
        <v>0</v>
      </c>
      <c r="L288" s="42" t="s">
        <v>221</v>
      </c>
      <c r="M288" s="42" t="s">
        <v>222</v>
      </c>
    </row>
    <row r="289" spans="1:13">
      <c r="A289" s="41" t="s">
        <v>743</v>
      </c>
      <c r="B289" s="42" t="s">
        <v>744</v>
      </c>
      <c r="C289" s="42" t="s">
        <v>172</v>
      </c>
      <c r="D289" s="42" t="s">
        <v>187</v>
      </c>
      <c r="E289" s="42" t="s">
        <v>177</v>
      </c>
      <c r="F289" s="42" t="s">
        <v>148</v>
      </c>
      <c r="G289" s="42" t="s">
        <v>213</v>
      </c>
      <c r="H289" s="42">
        <v>41</v>
      </c>
      <c r="I289" s="43">
        <v>42533</v>
      </c>
      <c r="J289" s="44">
        <v>70165</v>
      </c>
      <c r="K289" s="45">
        <v>0</v>
      </c>
      <c r="L289" s="42" t="s">
        <v>150</v>
      </c>
      <c r="M289" s="42" t="s">
        <v>216</v>
      </c>
    </row>
    <row r="290" spans="1:13">
      <c r="A290" s="41" t="s">
        <v>745</v>
      </c>
      <c r="B290" s="42" t="s">
        <v>746</v>
      </c>
      <c r="C290" s="42" t="s">
        <v>145</v>
      </c>
      <c r="D290" s="42" t="s">
        <v>208</v>
      </c>
      <c r="E290" s="42" t="s">
        <v>164</v>
      </c>
      <c r="F290" s="42" t="s">
        <v>156</v>
      </c>
      <c r="G290" s="42" t="s">
        <v>165</v>
      </c>
      <c r="H290" s="42">
        <v>30</v>
      </c>
      <c r="I290" s="43">
        <v>44030</v>
      </c>
      <c r="J290" s="44">
        <v>148485</v>
      </c>
      <c r="K290" s="45">
        <v>0.15</v>
      </c>
      <c r="L290" s="42" t="s">
        <v>150</v>
      </c>
      <c r="M290" s="42" t="s">
        <v>184</v>
      </c>
    </row>
    <row r="291" spans="1:13">
      <c r="A291" s="41" t="s">
        <v>747</v>
      </c>
      <c r="B291" s="42" t="s">
        <v>748</v>
      </c>
      <c r="C291" s="42" t="s">
        <v>154</v>
      </c>
      <c r="D291" s="42" t="s">
        <v>146</v>
      </c>
      <c r="E291" s="42" t="s">
        <v>155</v>
      </c>
      <c r="F291" s="42" t="s">
        <v>148</v>
      </c>
      <c r="G291" s="42" t="s">
        <v>157</v>
      </c>
      <c r="H291" s="42">
        <v>58</v>
      </c>
      <c r="I291" s="43">
        <v>38521</v>
      </c>
      <c r="J291" s="44">
        <v>86089</v>
      </c>
      <c r="K291" s="45">
        <v>0</v>
      </c>
      <c r="L291" s="42" t="s">
        <v>150</v>
      </c>
      <c r="M291" s="42" t="s">
        <v>166</v>
      </c>
    </row>
    <row r="292" spans="1:13">
      <c r="A292" s="41" t="s">
        <v>749</v>
      </c>
      <c r="B292" s="42" t="s">
        <v>750</v>
      </c>
      <c r="C292" s="42" t="s">
        <v>235</v>
      </c>
      <c r="D292" s="42" t="s">
        <v>197</v>
      </c>
      <c r="E292" s="42" t="s">
        <v>147</v>
      </c>
      <c r="F292" s="42" t="s">
        <v>156</v>
      </c>
      <c r="G292" s="42" t="s">
        <v>213</v>
      </c>
      <c r="H292" s="42">
        <v>54</v>
      </c>
      <c r="I292" s="43">
        <v>39382</v>
      </c>
      <c r="J292" s="44">
        <v>106313</v>
      </c>
      <c r="K292" s="45">
        <v>0.15</v>
      </c>
      <c r="L292" s="42" t="s">
        <v>150</v>
      </c>
      <c r="M292" s="42" t="s">
        <v>166</v>
      </c>
    </row>
    <row r="293" spans="1:13">
      <c r="A293" s="41" t="s">
        <v>751</v>
      </c>
      <c r="B293" s="42" t="s">
        <v>752</v>
      </c>
      <c r="C293" s="42" t="s">
        <v>183</v>
      </c>
      <c r="D293" s="42" t="s">
        <v>208</v>
      </c>
      <c r="E293" s="42" t="s">
        <v>147</v>
      </c>
      <c r="F293" s="42" t="s">
        <v>148</v>
      </c>
      <c r="G293" s="42" t="s">
        <v>157</v>
      </c>
      <c r="H293" s="42">
        <v>40</v>
      </c>
      <c r="I293" s="43">
        <v>44251</v>
      </c>
      <c r="J293" s="44">
        <v>46833</v>
      </c>
      <c r="K293" s="45">
        <v>0</v>
      </c>
      <c r="L293" s="42" t="s">
        <v>158</v>
      </c>
      <c r="M293" s="42" t="s">
        <v>248</v>
      </c>
    </row>
    <row r="294" spans="1:13">
      <c r="A294" s="41" t="s">
        <v>753</v>
      </c>
      <c r="B294" s="42" t="s">
        <v>754</v>
      </c>
      <c r="C294" s="42" t="s">
        <v>162</v>
      </c>
      <c r="D294" s="42" t="s">
        <v>163</v>
      </c>
      <c r="E294" s="42" t="s">
        <v>147</v>
      </c>
      <c r="F294" s="42" t="s">
        <v>148</v>
      </c>
      <c r="G294" s="42" t="s">
        <v>157</v>
      </c>
      <c r="H294" s="42">
        <v>63</v>
      </c>
      <c r="I294" s="43">
        <v>36826</v>
      </c>
      <c r="J294" s="44">
        <v>155320</v>
      </c>
      <c r="K294" s="45">
        <v>0.17</v>
      </c>
      <c r="L294" s="42" t="s">
        <v>158</v>
      </c>
      <c r="M294" s="42" t="s">
        <v>159</v>
      </c>
    </row>
    <row r="295" spans="1:13">
      <c r="A295" s="41" t="s">
        <v>755</v>
      </c>
      <c r="B295" s="42" t="s">
        <v>756</v>
      </c>
      <c r="C295" s="42" t="s">
        <v>172</v>
      </c>
      <c r="D295" s="42" t="s">
        <v>187</v>
      </c>
      <c r="E295" s="42" t="s">
        <v>155</v>
      </c>
      <c r="F295" s="42" t="s">
        <v>156</v>
      </c>
      <c r="G295" s="42" t="s">
        <v>157</v>
      </c>
      <c r="H295" s="42">
        <v>40</v>
      </c>
      <c r="I295" s="43">
        <v>42384</v>
      </c>
      <c r="J295" s="44">
        <v>89984</v>
      </c>
      <c r="K295" s="45">
        <v>0</v>
      </c>
      <c r="L295" s="42" t="s">
        <v>158</v>
      </c>
      <c r="M295" s="42" t="s">
        <v>248</v>
      </c>
    </row>
    <row r="296" spans="1:13">
      <c r="A296" s="41" t="s">
        <v>757</v>
      </c>
      <c r="B296" s="42" t="s">
        <v>758</v>
      </c>
      <c r="C296" s="42" t="s">
        <v>235</v>
      </c>
      <c r="D296" s="42" t="s">
        <v>197</v>
      </c>
      <c r="E296" s="42" t="s">
        <v>164</v>
      </c>
      <c r="F296" s="42" t="s">
        <v>148</v>
      </c>
      <c r="G296" s="42" t="s">
        <v>157</v>
      </c>
      <c r="H296" s="42">
        <v>65</v>
      </c>
      <c r="I296" s="43">
        <v>38792</v>
      </c>
      <c r="J296" s="44">
        <v>83756</v>
      </c>
      <c r="K296" s="45">
        <v>0.14000000000000001</v>
      </c>
      <c r="L296" s="42" t="s">
        <v>158</v>
      </c>
      <c r="M296" s="42" t="s">
        <v>202</v>
      </c>
    </row>
    <row r="297" spans="1:13">
      <c r="A297" s="41" t="s">
        <v>759</v>
      </c>
      <c r="B297" s="42" t="s">
        <v>760</v>
      </c>
      <c r="C297" s="42" t="s">
        <v>162</v>
      </c>
      <c r="D297" s="42" t="s">
        <v>193</v>
      </c>
      <c r="E297" s="42" t="s">
        <v>177</v>
      </c>
      <c r="F297" s="42" t="s">
        <v>148</v>
      </c>
      <c r="G297" s="42" t="s">
        <v>157</v>
      </c>
      <c r="H297" s="42">
        <v>57</v>
      </c>
      <c r="I297" s="43">
        <v>42667</v>
      </c>
      <c r="J297" s="44">
        <v>176324</v>
      </c>
      <c r="K297" s="45">
        <v>0.23</v>
      </c>
      <c r="L297" s="42" t="s">
        <v>158</v>
      </c>
      <c r="M297" s="42" t="s">
        <v>202</v>
      </c>
    </row>
    <row r="298" spans="1:13">
      <c r="A298" s="41" t="s">
        <v>761</v>
      </c>
      <c r="B298" s="42" t="s">
        <v>762</v>
      </c>
      <c r="C298" s="42" t="s">
        <v>172</v>
      </c>
      <c r="D298" s="42" t="s">
        <v>187</v>
      </c>
      <c r="E298" s="42" t="s">
        <v>164</v>
      </c>
      <c r="F298" s="42" t="s">
        <v>156</v>
      </c>
      <c r="G298" s="42" t="s">
        <v>165</v>
      </c>
      <c r="H298" s="42">
        <v>27</v>
      </c>
      <c r="I298" s="43">
        <v>44482</v>
      </c>
      <c r="J298" s="44">
        <v>74077</v>
      </c>
      <c r="K298" s="45">
        <v>0</v>
      </c>
      <c r="L298" s="42" t="s">
        <v>150</v>
      </c>
      <c r="M298" s="42" t="s">
        <v>151</v>
      </c>
    </row>
    <row r="299" spans="1:13">
      <c r="A299" s="41" t="s">
        <v>763</v>
      </c>
      <c r="B299" s="42" t="s">
        <v>764</v>
      </c>
      <c r="C299" s="42" t="s">
        <v>180</v>
      </c>
      <c r="D299" s="42" t="s">
        <v>193</v>
      </c>
      <c r="E299" s="42" t="s">
        <v>155</v>
      </c>
      <c r="F299" s="42" t="s">
        <v>148</v>
      </c>
      <c r="G299" s="42" t="s">
        <v>165</v>
      </c>
      <c r="H299" s="42">
        <v>31</v>
      </c>
      <c r="I299" s="43">
        <v>44214</v>
      </c>
      <c r="J299" s="44">
        <v>104162</v>
      </c>
      <c r="K299" s="45">
        <v>7.0000000000000007E-2</v>
      </c>
      <c r="L299" s="42" t="s">
        <v>150</v>
      </c>
      <c r="M299" s="42" t="s">
        <v>188</v>
      </c>
    </row>
    <row r="300" spans="1:13">
      <c r="A300" s="41" t="s">
        <v>765</v>
      </c>
      <c r="B300" s="42" t="s">
        <v>766</v>
      </c>
      <c r="C300" s="42" t="s">
        <v>540</v>
      </c>
      <c r="D300" s="42" t="s">
        <v>146</v>
      </c>
      <c r="E300" s="42" t="s">
        <v>177</v>
      </c>
      <c r="F300" s="42" t="s">
        <v>148</v>
      </c>
      <c r="G300" s="42" t="s">
        <v>157</v>
      </c>
      <c r="H300" s="42">
        <v>45</v>
      </c>
      <c r="I300" s="43">
        <v>40418</v>
      </c>
      <c r="J300" s="44">
        <v>82162</v>
      </c>
      <c r="K300" s="45">
        <v>0</v>
      </c>
      <c r="L300" s="42" t="s">
        <v>158</v>
      </c>
      <c r="M300" s="42" t="s">
        <v>236</v>
      </c>
    </row>
    <row r="301" spans="1:13">
      <c r="A301" s="41" t="s">
        <v>767</v>
      </c>
      <c r="B301" s="42" t="s">
        <v>768</v>
      </c>
      <c r="C301" s="42" t="s">
        <v>176</v>
      </c>
      <c r="D301" s="42" t="s">
        <v>53</v>
      </c>
      <c r="E301" s="42" t="s">
        <v>164</v>
      </c>
      <c r="F301" s="42" t="s">
        <v>148</v>
      </c>
      <c r="G301" s="42" t="s">
        <v>157</v>
      </c>
      <c r="H301" s="42">
        <v>47</v>
      </c>
      <c r="I301" s="43">
        <v>42195</v>
      </c>
      <c r="J301" s="44">
        <v>63880</v>
      </c>
      <c r="K301" s="45">
        <v>0</v>
      </c>
      <c r="L301" s="42" t="s">
        <v>158</v>
      </c>
      <c r="M301" s="42" t="s">
        <v>159</v>
      </c>
    </row>
    <row r="302" spans="1:13">
      <c r="A302" s="41" t="s">
        <v>769</v>
      </c>
      <c r="B302" s="42" t="s">
        <v>770</v>
      </c>
      <c r="C302" s="42" t="s">
        <v>321</v>
      </c>
      <c r="D302" s="42" t="s">
        <v>197</v>
      </c>
      <c r="E302" s="42" t="s">
        <v>147</v>
      </c>
      <c r="F302" s="42" t="s">
        <v>148</v>
      </c>
      <c r="G302" s="42" t="s">
        <v>157</v>
      </c>
      <c r="H302" s="42">
        <v>55</v>
      </c>
      <c r="I302" s="43">
        <v>41525</v>
      </c>
      <c r="J302" s="44">
        <v>73248</v>
      </c>
      <c r="K302" s="45">
        <v>0</v>
      </c>
      <c r="L302" s="42" t="s">
        <v>150</v>
      </c>
      <c r="M302" s="42" t="s">
        <v>216</v>
      </c>
    </row>
    <row r="303" spans="1:13">
      <c r="A303" s="41" t="s">
        <v>771</v>
      </c>
      <c r="B303" s="42" t="s">
        <v>772</v>
      </c>
      <c r="C303" s="42" t="s">
        <v>172</v>
      </c>
      <c r="D303" s="42" t="s">
        <v>187</v>
      </c>
      <c r="E303" s="42" t="s">
        <v>155</v>
      </c>
      <c r="F303" s="42" t="s">
        <v>156</v>
      </c>
      <c r="G303" s="42" t="s">
        <v>149</v>
      </c>
      <c r="H303" s="42">
        <v>51</v>
      </c>
      <c r="I303" s="43">
        <v>44113</v>
      </c>
      <c r="J303" s="44">
        <v>91853</v>
      </c>
      <c r="K303" s="45">
        <v>0</v>
      </c>
      <c r="L303" s="42" t="s">
        <v>150</v>
      </c>
      <c r="M303" s="42" t="s">
        <v>166</v>
      </c>
    </row>
    <row r="304" spans="1:13">
      <c r="A304" s="41" t="s">
        <v>773</v>
      </c>
      <c r="B304" s="42" t="s">
        <v>774</v>
      </c>
      <c r="C304" s="42" t="s">
        <v>162</v>
      </c>
      <c r="D304" s="42" t="s">
        <v>163</v>
      </c>
      <c r="E304" s="42" t="s">
        <v>164</v>
      </c>
      <c r="F304" s="42" t="s">
        <v>156</v>
      </c>
      <c r="G304" s="42" t="s">
        <v>165</v>
      </c>
      <c r="H304" s="42">
        <v>25</v>
      </c>
      <c r="I304" s="43">
        <v>43844</v>
      </c>
      <c r="J304" s="44">
        <v>168014</v>
      </c>
      <c r="K304" s="45">
        <v>0.27</v>
      </c>
      <c r="L304" s="42" t="s">
        <v>150</v>
      </c>
      <c r="M304" s="42" t="s">
        <v>166</v>
      </c>
    </row>
    <row r="305" spans="1:13">
      <c r="A305" s="41" t="s">
        <v>775</v>
      </c>
      <c r="B305" s="42" t="s">
        <v>776</v>
      </c>
      <c r="C305" s="42" t="s">
        <v>375</v>
      </c>
      <c r="D305" s="42" t="s">
        <v>197</v>
      </c>
      <c r="E305" s="42" t="s">
        <v>177</v>
      </c>
      <c r="F305" s="42" t="s">
        <v>148</v>
      </c>
      <c r="G305" s="42" t="s">
        <v>165</v>
      </c>
      <c r="H305" s="42">
        <v>37</v>
      </c>
      <c r="I305" s="43">
        <v>42995</v>
      </c>
      <c r="J305" s="44">
        <v>70770</v>
      </c>
      <c r="K305" s="45">
        <v>0</v>
      </c>
      <c r="L305" s="42" t="s">
        <v>150</v>
      </c>
      <c r="M305" s="42" t="s">
        <v>184</v>
      </c>
    </row>
    <row r="306" spans="1:13">
      <c r="A306" s="41" t="s">
        <v>777</v>
      </c>
      <c r="B306" s="42" t="s">
        <v>778</v>
      </c>
      <c r="C306" s="42" t="s">
        <v>264</v>
      </c>
      <c r="D306" s="42" t="s">
        <v>193</v>
      </c>
      <c r="E306" s="42" t="s">
        <v>177</v>
      </c>
      <c r="F306" s="42" t="s">
        <v>156</v>
      </c>
      <c r="G306" s="42" t="s">
        <v>165</v>
      </c>
      <c r="H306" s="42">
        <v>62</v>
      </c>
      <c r="I306" s="43">
        <v>38271</v>
      </c>
      <c r="J306" s="44">
        <v>50825</v>
      </c>
      <c r="K306" s="45">
        <v>0</v>
      </c>
      <c r="L306" s="42" t="s">
        <v>150</v>
      </c>
      <c r="M306" s="42" t="s">
        <v>151</v>
      </c>
    </row>
    <row r="307" spans="1:13">
      <c r="A307" s="41" t="s">
        <v>779</v>
      </c>
      <c r="B307" s="42" t="s">
        <v>780</v>
      </c>
      <c r="C307" s="42" t="s">
        <v>145</v>
      </c>
      <c r="D307" s="42" t="s">
        <v>163</v>
      </c>
      <c r="E307" s="42" t="s">
        <v>147</v>
      </c>
      <c r="F307" s="42" t="s">
        <v>156</v>
      </c>
      <c r="G307" s="42" t="s">
        <v>213</v>
      </c>
      <c r="H307" s="42">
        <v>31</v>
      </c>
      <c r="I307" s="43">
        <v>42266</v>
      </c>
      <c r="J307" s="44">
        <v>145846</v>
      </c>
      <c r="K307" s="45">
        <v>0.15</v>
      </c>
      <c r="L307" s="42" t="s">
        <v>221</v>
      </c>
      <c r="M307" s="42" t="s">
        <v>222</v>
      </c>
    </row>
    <row r="308" spans="1:13">
      <c r="A308" s="41" t="s">
        <v>781</v>
      </c>
      <c r="B308" s="42" t="s">
        <v>782</v>
      </c>
      <c r="C308" s="42" t="s">
        <v>145</v>
      </c>
      <c r="D308" s="42" t="s">
        <v>193</v>
      </c>
      <c r="E308" s="42" t="s">
        <v>147</v>
      </c>
      <c r="F308" s="42" t="s">
        <v>148</v>
      </c>
      <c r="G308" s="42" t="s">
        <v>157</v>
      </c>
      <c r="H308" s="42">
        <v>64</v>
      </c>
      <c r="I308" s="43">
        <v>37962</v>
      </c>
      <c r="J308" s="44">
        <v>125807</v>
      </c>
      <c r="K308" s="45">
        <v>0.15</v>
      </c>
      <c r="L308" s="42" t="s">
        <v>150</v>
      </c>
      <c r="M308" s="42" t="s">
        <v>166</v>
      </c>
    </row>
    <row r="309" spans="1:13">
      <c r="A309" s="41" t="s">
        <v>783</v>
      </c>
      <c r="B309" s="42" t="s">
        <v>784</v>
      </c>
      <c r="C309" s="42" t="s">
        <v>183</v>
      </c>
      <c r="D309" s="42" t="s">
        <v>53</v>
      </c>
      <c r="E309" s="42" t="s">
        <v>164</v>
      </c>
      <c r="F309" s="42" t="s">
        <v>156</v>
      </c>
      <c r="G309" s="42" t="s">
        <v>157</v>
      </c>
      <c r="H309" s="42">
        <v>25</v>
      </c>
      <c r="I309" s="43">
        <v>44405</v>
      </c>
      <c r="J309" s="44">
        <v>46845</v>
      </c>
      <c r="K309" s="45">
        <v>0</v>
      </c>
      <c r="L309" s="42" t="s">
        <v>150</v>
      </c>
      <c r="M309" s="42" t="s">
        <v>184</v>
      </c>
    </row>
    <row r="310" spans="1:13">
      <c r="A310" s="41" t="s">
        <v>785</v>
      </c>
      <c r="B310" s="42" t="s">
        <v>786</v>
      </c>
      <c r="C310" s="42" t="s">
        <v>145</v>
      </c>
      <c r="D310" s="42" t="s">
        <v>208</v>
      </c>
      <c r="E310" s="42" t="s">
        <v>177</v>
      </c>
      <c r="F310" s="42" t="s">
        <v>148</v>
      </c>
      <c r="G310" s="42" t="s">
        <v>157</v>
      </c>
      <c r="H310" s="42">
        <v>59</v>
      </c>
      <c r="I310" s="43">
        <v>39689</v>
      </c>
      <c r="J310" s="44">
        <v>157969</v>
      </c>
      <c r="K310" s="45">
        <v>0.1</v>
      </c>
      <c r="L310" s="42" t="s">
        <v>158</v>
      </c>
      <c r="M310" s="42" t="s">
        <v>159</v>
      </c>
    </row>
    <row r="311" spans="1:13">
      <c r="A311" s="41" t="s">
        <v>787</v>
      </c>
      <c r="B311" s="42" t="s">
        <v>788</v>
      </c>
      <c r="C311" s="42" t="s">
        <v>470</v>
      </c>
      <c r="D311" s="42" t="s">
        <v>146</v>
      </c>
      <c r="E311" s="42" t="s">
        <v>177</v>
      </c>
      <c r="F311" s="42" t="s">
        <v>148</v>
      </c>
      <c r="G311" s="42" t="s">
        <v>165</v>
      </c>
      <c r="H311" s="42">
        <v>40</v>
      </c>
      <c r="I311" s="43">
        <v>40522</v>
      </c>
      <c r="J311" s="44">
        <v>97807</v>
      </c>
      <c r="K311" s="45">
        <v>0</v>
      </c>
      <c r="L311" s="42" t="s">
        <v>150</v>
      </c>
      <c r="M311" s="42" t="s">
        <v>166</v>
      </c>
    </row>
    <row r="312" spans="1:13">
      <c r="A312" s="41" t="s">
        <v>789</v>
      </c>
      <c r="B312" s="42" t="s">
        <v>790</v>
      </c>
      <c r="C312" s="42" t="s">
        <v>264</v>
      </c>
      <c r="D312" s="42" t="s">
        <v>193</v>
      </c>
      <c r="E312" s="42" t="s">
        <v>155</v>
      </c>
      <c r="F312" s="42" t="s">
        <v>156</v>
      </c>
      <c r="G312" s="42" t="s">
        <v>213</v>
      </c>
      <c r="H312" s="42">
        <v>31</v>
      </c>
      <c r="I312" s="43">
        <v>42347</v>
      </c>
      <c r="J312" s="44">
        <v>73854</v>
      </c>
      <c r="K312" s="45">
        <v>0</v>
      </c>
      <c r="L312" s="42" t="s">
        <v>150</v>
      </c>
      <c r="M312" s="42" t="s">
        <v>151</v>
      </c>
    </row>
    <row r="313" spans="1:13">
      <c r="A313" s="41" t="s">
        <v>791</v>
      </c>
      <c r="B313" s="42" t="s">
        <v>792</v>
      </c>
      <c r="C313" s="42" t="s">
        <v>145</v>
      </c>
      <c r="D313" s="42" t="s">
        <v>187</v>
      </c>
      <c r="E313" s="42" t="s">
        <v>155</v>
      </c>
      <c r="F313" s="42" t="s">
        <v>156</v>
      </c>
      <c r="G313" s="42" t="s">
        <v>157</v>
      </c>
      <c r="H313" s="42">
        <v>45</v>
      </c>
      <c r="I313" s="43">
        <v>39063</v>
      </c>
      <c r="J313" s="44">
        <v>149537</v>
      </c>
      <c r="K313" s="45">
        <v>0.14000000000000001</v>
      </c>
      <c r="L313" s="42" t="s">
        <v>150</v>
      </c>
      <c r="M313" s="42" t="s">
        <v>151</v>
      </c>
    </row>
    <row r="314" spans="1:13">
      <c r="A314" s="41" t="s">
        <v>793</v>
      </c>
      <c r="B314" s="42" t="s">
        <v>794</v>
      </c>
      <c r="C314" s="42" t="s">
        <v>145</v>
      </c>
      <c r="D314" s="42" t="s">
        <v>53</v>
      </c>
      <c r="E314" s="42" t="s">
        <v>155</v>
      </c>
      <c r="F314" s="42" t="s">
        <v>148</v>
      </c>
      <c r="G314" s="42" t="s">
        <v>165</v>
      </c>
      <c r="H314" s="42">
        <v>49</v>
      </c>
      <c r="I314" s="43">
        <v>41379</v>
      </c>
      <c r="J314" s="44">
        <v>128303</v>
      </c>
      <c r="K314" s="45">
        <v>0.15</v>
      </c>
      <c r="L314" s="42" t="s">
        <v>150</v>
      </c>
      <c r="M314" s="42" t="s">
        <v>173</v>
      </c>
    </row>
    <row r="315" spans="1:13">
      <c r="A315" s="41" t="s">
        <v>795</v>
      </c>
      <c r="B315" s="42" t="s">
        <v>796</v>
      </c>
      <c r="C315" s="42" t="s">
        <v>346</v>
      </c>
      <c r="D315" s="42" t="s">
        <v>146</v>
      </c>
      <c r="E315" s="42" t="s">
        <v>164</v>
      </c>
      <c r="F315" s="42" t="s">
        <v>156</v>
      </c>
      <c r="G315" s="42" t="s">
        <v>149</v>
      </c>
      <c r="H315" s="42">
        <v>46</v>
      </c>
      <c r="I315" s="43">
        <v>38513</v>
      </c>
      <c r="J315" s="44">
        <v>67374</v>
      </c>
      <c r="K315" s="45">
        <v>0</v>
      </c>
      <c r="L315" s="42" t="s">
        <v>150</v>
      </c>
      <c r="M315" s="42" t="s">
        <v>188</v>
      </c>
    </row>
    <row r="316" spans="1:13">
      <c r="A316" s="41" t="s">
        <v>797</v>
      </c>
      <c r="B316" s="42" t="s">
        <v>798</v>
      </c>
      <c r="C316" s="42" t="s">
        <v>180</v>
      </c>
      <c r="D316" s="42" t="s">
        <v>193</v>
      </c>
      <c r="E316" s="42" t="s">
        <v>177</v>
      </c>
      <c r="F316" s="42" t="s">
        <v>156</v>
      </c>
      <c r="G316" s="42" t="s">
        <v>213</v>
      </c>
      <c r="H316" s="42">
        <v>46</v>
      </c>
      <c r="I316" s="43">
        <v>40810</v>
      </c>
      <c r="J316" s="44">
        <v>102167</v>
      </c>
      <c r="K316" s="45">
        <v>0.06</v>
      </c>
      <c r="L316" s="42" t="s">
        <v>221</v>
      </c>
      <c r="M316" s="42" t="s">
        <v>227</v>
      </c>
    </row>
    <row r="317" spans="1:13">
      <c r="A317" s="41" t="s">
        <v>799</v>
      </c>
      <c r="B317" s="42" t="s">
        <v>800</v>
      </c>
      <c r="C317" s="42" t="s">
        <v>145</v>
      </c>
      <c r="D317" s="42" t="s">
        <v>53</v>
      </c>
      <c r="E317" s="42" t="s">
        <v>155</v>
      </c>
      <c r="F317" s="42" t="s">
        <v>156</v>
      </c>
      <c r="G317" s="42" t="s">
        <v>157</v>
      </c>
      <c r="H317" s="42">
        <v>45</v>
      </c>
      <c r="I317" s="43">
        <v>39332</v>
      </c>
      <c r="J317" s="44">
        <v>151027</v>
      </c>
      <c r="K317" s="45">
        <v>0.1</v>
      </c>
      <c r="L317" s="42" t="s">
        <v>158</v>
      </c>
      <c r="M317" s="42" t="s">
        <v>202</v>
      </c>
    </row>
    <row r="318" spans="1:13">
      <c r="A318" s="41" t="s">
        <v>801</v>
      </c>
      <c r="B318" s="42" t="s">
        <v>802</v>
      </c>
      <c r="C318" s="42" t="s">
        <v>180</v>
      </c>
      <c r="D318" s="42" t="s">
        <v>187</v>
      </c>
      <c r="E318" s="42" t="s">
        <v>164</v>
      </c>
      <c r="F318" s="42" t="s">
        <v>156</v>
      </c>
      <c r="G318" s="42" t="s">
        <v>157</v>
      </c>
      <c r="H318" s="42">
        <v>40</v>
      </c>
      <c r="I318" s="43">
        <v>43147</v>
      </c>
      <c r="J318" s="44">
        <v>120905</v>
      </c>
      <c r="K318" s="45">
        <v>0.05</v>
      </c>
      <c r="L318" s="42" t="s">
        <v>150</v>
      </c>
      <c r="M318" s="42" t="s">
        <v>151</v>
      </c>
    </row>
    <row r="319" spans="1:13">
      <c r="A319" s="41" t="s">
        <v>803</v>
      </c>
      <c r="B319" s="42" t="s">
        <v>804</v>
      </c>
      <c r="C319" s="42" t="s">
        <v>207</v>
      </c>
      <c r="D319" s="42" t="s">
        <v>163</v>
      </c>
      <c r="E319" s="42" t="s">
        <v>155</v>
      </c>
      <c r="F319" s="42" t="s">
        <v>148</v>
      </c>
      <c r="G319" s="42" t="s">
        <v>165</v>
      </c>
      <c r="H319" s="42">
        <v>48</v>
      </c>
      <c r="I319" s="43">
        <v>43253</v>
      </c>
      <c r="J319" s="44">
        <v>231567</v>
      </c>
      <c r="K319" s="45">
        <v>0.36</v>
      </c>
      <c r="L319" s="42" t="s">
        <v>150</v>
      </c>
      <c r="M319" s="42" t="s">
        <v>151</v>
      </c>
    </row>
    <row r="320" spans="1:13">
      <c r="A320" s="41" t="s">
        <v>510</v>
      </c>
      <c r="B320" s="42" t="s">
        <v>805</v>
      </c>
      <c r="C320" s="42" t="s">
        <v>207</v>
      </c>
      <c r="D320" s="42" t="s">
        <v>146</v>
      </c>
      <c r="E320" s="42" t="s">
        <v>147</v>
      </c>
      <c r="F320" s="42" t="s">
        <v>156</v>
      </c>
      <c r="G320" s="42" t="s">
        <v>157</v>
      </c>
      <c r="H320" s="42">
        <v>31</v>
      </c>
      <c r="I320" s="43">
        <v>42197</v>
      </c>
      <c r="J320" s="44">
        <v>215388</v>
      </c>
      <c r="K320" s="45">
        <v>0.33</v>
      </c>
      <c r="L320" s="42" t="s">
        <v>150</v>
      </c>
      <c r="M320" s="42" t="s">
        <v>184</v>
      </c>
    </row>
    <row r="321" spans="1:13">
      <c r="A321" s="41" t="s">
        <v>806</v>
      </c>
      <c r="B321" s="42" t="s">
        <v>807</v>
      </c>
      <c r="C321" s="42" t="s">
        <v>145</v>
      </c>
      <c r="D321" s="42" t="s">
        <v>53</v>
      </c>
      <c r="E321" s="42" t="s">
        <v>164</v>
      </c>
      <c r="F321" s="42" t="s">
        <v>148</v>
      </c>
      <c r="G321" s="42" t="s">
        <v>157</v>
      </c>
      <c r="H321" s="42">
        <v>30</v>
      </c>
      <c r="I321" s="43">
        <v>42168</v>
      </c>
      <c r="J321" s="44">
        <v>127972</v>
      </c>
      <c r="K321" s="45">
        <v>0.11</v>
      </c>
      <c r="L321" s="42" t="s">
        <v>150</v>
      </c>
      <c r="M321" s="42" t="s">
        <v>151</v>
      </c>
    </row>
    <row r="322" spans="1:13">
      <c r="A322" s="41" t="s">
        <v>808</v>
      </c>
      <c r="B322" s="42" t="s">
        <v>809</v>
      </c>
      <c r="C322" s="42" t="s">
        <v>279</v>
      </c>
      <c r="D322" s="42" t="s">
        <v>197</v>
      </c>
      <c r="E322" s="42" t="s">
        <v>177</v>
      </c>
      <c r="F322" s="42" t="s">
        <v>148</v>
      </c>
      <c r="G322" s="42" t="s">
        <v>157</v>
      </c>
      <c r="H322" s="42">
        <v>55</v>
      </c>
      <c r="I322" s="43">
        <v>34915</v>
      </c>
      <c r="J322" s="44">
        <v>80701</v>
      </c>
      <c r="K322" s="45">
        <v>0</v>
      </c>
      <c r="L322" s="42" t="s">
        <v>150</v>
      </c>
      <c r="M322" s="42" t="s">
        <v>166</v>
      </c>
    </row>
    <row r="323" spans="1:13">
      <c r="A323" s="41" t="s">
        <v>810</v>
      </c>
      <c r="B323" s="42" t="s">
        <v>811</v>
      </c>
      <c r="C323" s="42" t="s">
        <v>180</v>
      </c>
      <c r="D323" s="42" t="s">
        <v>208</v>
      </c>
      <c r="E323" s="42" t="s">
        <v>177</v>
      </c>
      <c r="F323" s="42" t="s">
        <v>156</v>
      </c>
      <c r="G323" s="42" t="s">
        <v>157</v>
      </c>
      <c r="H323" s="42">
        <v>28</v>
      </c>
      <c r="I323" s="43">
        <v>43863</v>
      </c>
      <c r="J323" s="44">
        <v>115417</v>
      </c>
      <c r="K323" s="45">
        <v>0.06</v>
      </c>
      <c r="L323" s="42" t="s">
        <v>158</v>
      </c>
      <c r="M323" s="42" t="s">
        <v>202</v>
      </c>
    </row>
    <row r="324" spans="1:13">
      <c r="A324" s="41" t="s">
        <v>443</v>
      </c>
      <c r="B324" s="42" t="s">
        <v>812</v>
      </c>
      <c r="C324" s="42" t="s">
        <v>232</v>
      </c>
      <c r="D324" s="42" t="s">
        <v>197</v>
      </c>
      <c r="E324" s="42" t="s">
        <v>177</v>
      </c>
      <c r="F324" s="42" t="s">
        <v>148</v>
      </c>
      <c r="G324" s="42" t="s">
        <v>165</v>
      </c>
      <c r="H324" s="42">
        <v>45</v>
      </c>
      <c r="I324" s="43">
        <v>43635</v>
      </c>
      <c r="J324" s="44">
        <v>88045</v>
      </c>
      <c r="K324" s="45">
        <v>0</v>
      </c>
      <c r="L324" s="42" t="s">
        <v>150</v>
      </c>
      <c r="M324" s="42" t="s">
        <v>166</v>
      </c>
    </row>
    <row r="325" spans="1:13">
      <c r="A325" s="41" t="s">
        <v>813</v>
      </c>
      <c r="B325" s="42" t="s">
        <v>814</v>
      </c>
      <c r="C325" s="42" t="s">
        <v>169</v>
      </c>
      <c r="D325" s="42" t="s">
        <v>146</v>
      </c>
      <c r="E325" s="42" t="s">
        <v>164</v>
      </c>
      <c r="F325" s="42" t="s">
        <v>148</v>
      </c>
      <c r="G325" s="42" t="s">
        <v>149</v>
      </c>
      <c r="H325" s="42">
        <v>45</v>
      </c>
      <c r="I325" s="43">
        <v>43185</v>
      </c>
      <c r="J325" s="44">
        <v>86478</v>
      </c>
      <c r="K325" s="45">
        <v>0.06</v>
      </c>
      <c r="L325" s="42" t="s">
        <v>150</v>
      </c>
      <c r="M325" s="42" t="s">
        <v>188</v>
      </c>
    </row>
    <row r="326" spans="1:13">
      <c r="A326" s="41" t="s">
        <v>815</v>
      </c>
      <c r="B326" s="42" t="s">
        <v>816</v>
      </c>
      <c r="C326" s="42" t="s">
        <v>207</v>
      </c>
      <c r="D326" s="42" t="s">
        <v>197</v>
      </c>
      <c r="E326" s="42" t="s">
        <v>155</v>
      </c>
      <c r="F326" s="42" t="s">
        <v>156</v>
      </c>
      <c r="G326" s="42" t="s">
        <v>165</v>
      </c>
      <c r="H326" s="42">
        <v>63</v>
      </c>
      <c r="I326" s="43">
        <v>42387</v>
      </c>
      <c r="J326" s="44">
        <v>180994</v>
      </c>
      <c r="K326" s="45">
        <v>0.39</v>
      </c>
      <c r="L326" s="42" t="s">
        <v>150</v>
      </c>
      <c r="M326" s="42" t="s">
        <v>151</v>
      </c>
    </row>
    <row r="327" spans="1:13">
      <c r="A327" s="41" t="s">
        <v>817</v>
      </c>
      <c r="B327" s="42" t="s">
        <v>818</v>
      </c>
      <c r="C327" s="42" t="s">
        <v>242</v>
      </c>
      <c r="D327" s="42" t="s">
        <v>163</v>
      </c>
      <c r="E327" s="42" t="s">
        <v>147</v>
      </c>
      <c r="F327" s="42" t="s">
        <v>148</v>
      </c>
      <c r="G327" s="42" t="s">
        <v>157</v>
      </c>
      <c r="H327" s="42">
        <v>55</v>
      </c>
      <c r="I327" s="43">
        <v>39418</v>
      </c>
      <c r="J327" s="44">
        <v>64494</v>
      </c>
      <c r="K327" s="45">
        <v>0</v>
      </c>
      <c r="L327" s="42" t="s">
        <v>150</v>
      </c>
      <c r="M327" s="42" t="s">
        <v>216</v>
      </c>
    </row>
    <row r="328" spans="1:13">
      <c r="A328" s="41" t="s">
        <v>819</v>
      </c>
      <c r="B328" s="42" t="s">
        <v>820</v>
      </c>
      <c r="C328" s="42" t="s">
        <v>176</v>
      </c>
      <c r="D328" s="42" t="s">
        <v>53</v>
      </c>
      <c r="E328" s="42" t="s">
        <v>155</v>
      </c>
      <c r="F328" s="42" t="s">
        <v>156</v>
      </c>
      <c r="G328" s="42" t="s">
        <v>149</v>
      </c>
      <c r="H328" s="42">
        <v>47</v>
      </c>
      <c r="I328" s="43">
        <v>37550</v>
      </c>
      <c r="J328" s="44">
        <v>70122</v>
      </c>
      <c r="K328" s="45">
        <v>0</v>
      </c>
      <c r="L328" s="42" t="s">
        <v>150</v>
      </c>
      <c r="M328" s="42" t="s">
        <v>216</v>
      </c>
    </row>
    <row r="329" spans="1:13">
      <c r="A329" s="41" t="s">
        <v>821</v>
      </c>
      <c r="B329" s="42" t="s">
        <v>822</v>
      </c>
      <c r="C329" s="42" t="s">
        <v>162</v>
      </c>
      <c r="D329" s="42" t="s">
        <v>187</v>
      </c>
      <c r="E329" s="42" t="s">
        <v>155</v>
      </c>
      <c r="F329" s="42" t="s">
        <v>156</v>
      </c>
      <c r="G329" s="42" t="s">
        <v>165</v>
      </c>
      <c r="H329" s="42">
        <v>29</v>
      </c>
      <c r="I329" s="43">
        <v>42785</v>
      </c>
      <c r="J329" s="44">
        <v>181854</v>
      </c>
      <c r="K329" s="45">
        <v>0.28999999999999998</v>
      </c>
      <c r="L329" s="42" t="s">
        <v>150</v>
      </c>
      <c r="M329" s="42" t="s">
        <v>151</v>
      </c>
    </row>
    <row r="330" spans="1:13">
      <c r="A330" s="41" t="s">
        <v>823</v>
      </c>
      <c r="B330" s="42" t="s">
        <v>824</v>
      </c>
      <c r="C330" s="42" t="s">
        <v>282</v>
      </c>
      <c r="D330" s="42" t="s">
        <v>193</v>
      </c>
      <c r="E330" s="42" t="s">
        <v>164</v>
      </c>
      <c r="F330" s="42" t="s">
        <v>148</v>
      </c>
      <c r="G330" s="42" t="s">
        <v>213</v>
      </c>
      <c r="H330" s="42">
        <v>34</v>
      </c>
      <c r="I330" s="43">
        <v>42664</v>
      </c>
      <c r="J330" s="44">
        <v>52811</v>
      </c>
      <c r="K330" s="45">
        <v>0</v>
      </c>
      <c r="L330" s="42" t="s">
        <v>150</v>
      </c>
      <c r="M330" s="42" t="s">
        <v>184</v>
      </c>
    </row>
    <row r="331" spans="1:13">
      <c r="A331" s="41" t="s">
        <v>825</v>
      </c>
      <c r="B331" s="42" t="s">
        <v>826</v>
      </c>
      <c r="C331" s="42" t="s">
        <v>428</v>
      </c>
      <c r="D331" s="42" t="s">
        <v>146</v>
      </c>
      <c r="E331" s="42" t="s">
        <v>147</v>
      </c>
      <c r="F331" s="42" t="s">
        <v>148</v>
      </c>
      <c r="G331" s="42" t="s">
        <v>157</v>
      </c>
      <c r="H331" s="42">
        <v>28</v>
      </c>
      <c r="I331" s="43">
        <v>43763</v>
      </c>
      <c r="J331" s="44">
        <v>50111</v>
      </c>
      <c r="K331" s="45">
        <v>0</v>
      </c>
      <c r="L331" s="42" t="s">
        <v>158</v>
      </c>
      <c r="M331" s="42" t="s">
        <v>248</v>
      </c>
    </row>
    <row r="332" spans="1:13">
      <c r="A332" s="41" t="s">
        <v>827</v>
      </c>
      <c r="B332" s="42" t="s">
        <v>723</v>
      </c>
      <c r="C332" s="42" t="s">
        <v>583</v>
      </c>
      <c r="D332" s="42" t="s">
        <v>146</v>
      </c>
      <c r="E332" s="42" t="s">
        <v>155</v>
      </c>
      <c r="F332" s="42" t="s">
        <v>156</v>
      </c>
      <c r="G332" s="42" t="s">
        <v>149</v>
      </c>
      <c r="H332" s="42">
        <v>31</v>
      </c>
      <c r="I332" s="43">
        <v>42497</v>
      </c>
      <c r="J332" s="44">
        <v>71192</v>
      </c>
      <c r="K332" s="45">
        <v>0</v>
      </c>
      <c r="L332" s="42" t="s">
        <v>150</v>
      </c>
      <c r="M332" s="42" t="s">
        <v>188</v>
      </c>
    </row>
    <row r="333" spans="1:13">
      <c r="A333" s="41" t="s">
        <v>828</v>
      </c>
      <c r="B333" s="42" t="s">
        <v>829</v>
      </c>
      <c r="C333" s="42" t="s">
        <v>162</v>
      </c>
      <c r="D333" s="42" t="s">
        <v>53</v>
      </c>
      <c r="E333" s="42" t="s">
        <v>155</v>
      </c>
      <c r="F333" s="42" t="s">
        <v>148</v>
      </c>
      <c r="G333" s="42" t="s">
        <v>213</v>
      </c>
      <c r="H333" s="42">
        <v>50</v>
      </c>
      <c r="I333" s="43">
        <v>43452</v>
      </c>
      <c r="J333" s="44">
        <v>155351</v>
      </c>
      <c r="K333" s="45">
        <v>0.2</v>
      </c>
      <c r="L333" s="42" t="s">
        <v>150</v>
      </c>
      <c r="M333" s="42" t="s">
        <v>151</v>
      </c>
    </row>
    <row r="334" spans="1:13">
      <c r="A334" s="41" t="s">
        <v>830</v>
      </c>
      <c r="B334" s="42" t="s">
        <v>831</v>
      </c>
      <c r="C334" s="42" t="s">
        <v>162</v>
      </c>
      <c r="D334" s="42" t="s">
        <v>193</v>
      </c>
      <c r="E334" s="42" t="s">
        <v>164</v>
      </c>
      <c r="F334" s="42" t="s">
        <v>156</v>
      </c>
      <c r="G334" s="42" t="s">
        <v>157</v>
      </c>
      <c r="H334" s="42">
        <v>39</v>
      </c>
      <c r="I334" s="43">
        <v>39049</v>
      </c>
      <c r="J334" s="44">
        <v>161690</v>
      </c>
      <c r="K334" s="45">
        <v>0.28999999999999998</v>
      </c>
      <c r="L334" s="42" t="s">
        <v>158</v>
      </c>
      <c r="M334" s="42" t="s">
        <v>236</v>
      </c>
    </row>
    <row r="335" spans="1:13">
      <c r="A335" s="41" t="s">
        <v>832</v>
      </c>
      <c r="B335" s="42" t="s">
        <v>833</v>
      </c>
      <c r="C335" s="42" t="s">
        <v>375</v>
      </c>
      <c r="D335" s="42" t="s">
        <v>197</v>
      </c>
      <c r="E335" s="42" t="s">
        <v>164</v>
      </c>
      <c r="F335" s="42" t="s">
        <v>148</v>
      </c>
      <c r="G335" s="42" t="s">
        <v>157</v>
      </c>
      <c r="H335" s="42">
        <v>35</v>
      </c>
      <c r="I335" s="43">
        <v>42776</v>
      </c>
      <c r="J335" s="44">
        <v>60132</v>
      </c>
      <c r="K335" s="45">
        <v>0</v>
      </c>
      <c r="L335" s="42" t="s">
        <v>158</v>
      </c>
      <c r="M335" s="42" t="s">
        <v>159</v>
      </c>
    </row>
    <row r="336" spans="1:13">
      <c r="A336" s="41" t="s">
        <v>834</v>
      </c>
      <c r="B336" s="42" t="s">
        <v>835</v>
      </c>
      <c r="C336" s="42" t="s">
        <v>346</v>
      </c>
      <c r="D336" s="42" t="s">
        <v>146</v>
      </c>
      <c r="E336" s="42" t="s">
        <v>155</v>
      </c>
      <c r="F336" s="42" t="s">
        <v>156</v>
      </c>
      <c r="G336" s="42" t="s">
        <v>165</v>
      </c>
      <c r="H336" s="42">
        <v>54</v>
      </c>
      <c r="I336" s="43">
        <v>34631</v>
      </c>
      <c r="J336" s="44">
        <v>87216</v>
      </c>
      <c r="K336" s="45">
        <v>0</v>
      </c>
      <c r="L336" s="42" t="s">
        <v>150</v>
      </c>
      <c r="M336" s="42" t="s">
        <v>184</v>
      </c>
    </row>
    <row r="337" spans="1:13">
      <c r="A337" s="41" t="s">
        <v>836</v>
      </c>
      <c r="B337" s="42" t="s">
        <v>837</v>
      </c>
      <c r="C337" s="42" t="s">
        <v>428</v>
      </c>
      <c r="D337" s="42" t="s">
        <v>146</v>
      </c>
      <c r="E337" s="42" t="s">
        <v>177</v>
      </c>
      <c r="F337" s="42" t="s">
        <v>156</v>
      </c>
      <c r="G337" s="42" t="s">
        <v>165</v>
      </c>
      <c r="H337" s="42">
        <v>47</v>
      </c>
      <c r="I337" s="43">
        <v>43944</v>
      </c>
      <c r="J337" s="44">
        <v>50069</v>
      </c>
      <c r="K337" s="45">
        <v>0</v>
      </c>
      <c r="L337" s="42" t="s">
        <v>150</v>
      </c>
      <c r="M337" s="42" t="s">
        <v>151</v>
      </c>
    </row>
    <row r="338" spans="1:13">
      <c r="A338" s="41" t="s">
        <v>838</v>
      </c>
      <c r="B338" s="42" t="s">
        <v>839</v>
      </c>
      <c r="C338" s="42" t="s">
        <v>162</v>
      </c>
      <c r="D338" s="42" t="s">
        <v>146</v>
      </c>
      <c r="E338" s="42" t="s">
        <v>164</v>
      </c>
      <c r="F338" s="42" t="s">
        <v>148</v>
      </c>
      <c r="G338" s="42" t="s">
        <v>165</v>
      </c>
      <c r="H338" s="42">
        <v>26</v>
      </c>
      <c r="I338" s="43">
        <v>44403</v>
      </c>
      <c r="J338" s="44">
        <v>151108</v>
      </c>
      <c r="K338" s="45">
        <v>0.22</v>
      </c>
      <c r="L338" s="42" t="s">
        <v>150</v>
      </c>
      <c r="M338" s="42" t="s">
        <v>173</v>
      </c>
    </row>
    <row r="339" spans="1:13">
      <c r="A339" s="41" t="s">
        <v>840</v>
      </c>
      <c r="B339" s="42" t="s">
        <v>841</v>
      </c>
      <c r="C339" s="42" t="s">
        <v>169</v>
      </c>
      <c r="D339" s="42" t="s">
        <v>146</v>
      </c>
      <c r="E339" s="42" t="s">
        <v>155</v>
      </c>
      <c r="F339" s="42" t="s">
        <v>148</v>
      </c>
      <c r="G339" s="42" t="s">
        <v>157</v>
      </c>
      <c r="H339" s="42">
        <v>42</v>
      </c>
      <c r="I339" s="43">
        <v>38640</v>
      </c>
      <c r="J339" s="44">
        <v>67398</v>
      </c>
      <c r="K339" s="45">
        <v>7.0000000000000007E-2</v>
      </c>
      <c r="L339" s="42" t="s">
        <v>150</v>
      </c>
      <c r="M339" s="42" t="s">
        <v>173</v>
      </c>
    </row>
    <row r="340" spans="1:13">
      <c r="A340" s="41" t="s">
        <v>842</v>
      </c>
      <c r="B340" s="42" t="s">
        <v>843</v>
      </c>
      <c r="C340" s="42" t="s">
        <v>375</v>
      </c>
      <c r="D340" s="42" t="s">
        <v>197</v>
      </c>
      <c r="E340" s="42" t="s">
        <v>147</v>
      </c>
      <c r="F340" s="42" t="s">
        <v>148</v>
      </c>
      <c r="G340" s="42" t="s">
        <v>213</v>
      </c>
      <c r="H340" s="42">
        <v>47</v>
      </c>
      <c r="I340" s="43">
        <v>42245</v>
      </c>
      <c r="J340" s="44">
        <v>68488</v>
      </c>
      <c r="K340" s="45">
        <v>0</v>
      </c>
      <c r="L340" s="42" t="s">
        <v>150</v>
      </c>
      <c r="M340" s="42" t="s">
        <v>151</v>
      </c>
    </row>
    <row r="341" spans="1:13">
      <c r="A341" s="41" t="s">
        <v>844</v>
      </c>
      <c r="B341" s="42" t="s">
        <v>845</v>
      </c>
      <c r="C341" s="42" t="s">
        <v>232</v>
      </c>
      <c r="D341" s="42" t="s">
        <v>197</v>
      </c>
      <c r="E341" s="42" t="s">
        <v>155</v>
      </c>
      <c r="F341" s="42" t="s">
        <v>148</v>
      </c>
      <c r="G341" s="42" t="s">
        <v>213</v>
      </c>
      <c r="H341" s="42">
        <v>60</v>
      </c>
      <c r="I341" s="43">
        <v>35992</v>
      </c>
      <c r="J341" s="44">
        <v>92932</v>
      </c>
      <c r="K341" s="45">
        <v>0</v>
      </c>
      <c r="L341" s="42" t="s">
        <v>150</v>
      </c>
      <c r="M341" s="42" t="s">
        <v>216</v>
      </c>
    </row>
    <row r="342" spans="1:13">
      <c r="A342" s="41" t="s">
        <v>846</v>
      </c>
      <c r="B342" s="42" t="s">
        <v>847</v>
      </c>
      <c r="C342" s="42" t="s">
        <v>183</v>
      </c>
      <c r="D342" s="42" t="s">
        <v>163</v>
      </c>
      <c r="E342" s="42" t="s">
        <v>177</v>
      </c>
      <c r="F342" s="42" t="s">
        <v>148</v>
      </c>
      <c r="G342" s="42" t="s">
        <v>213</v>
      </c>
      <c r="H342" s="42">
        <v>36</v>
      </c>
      <c r="I342" s="43">
        <v>39994</v>
      </c>
      <c r="J342" s="44">
        <v>43363</v>
      </c>
      <c r="K342" s="45">
        <v>0</v>
      </c>
      <c r="L342" s="42" t="s">
        <v>150</v>
      </c>
      <c r="M342" s="42" t="s">
        <v>188</v>
      </c>
    </row>
    <row r="343" spans="1:13">
      <c r="A343" s="41" t="s">
        <v>848</v>
      </c>
      <c r="B343" s="42" t="s">
        <v>849</v>
      </c>
      <c r="C343" s="42" t="s">
        <v>560</v>
      </c>
      <c r="D343" s="42" t="s">
        <v>146</v>
      </c>
      <c r="E343" s="42" t="s">
        <v>164</v>
      </c>
      <c r="F343" s="42" t="s">
        <v>156</v>
      </c>
      <c r="G343" s="42" t="s">
        <v>157</v>
      </c>
      <c r="H343" s="42">
        <v>31</v>
      </c>
      <c r="I343" s="43">
        <v>42780</v>
      </c>
      <c r="J343" s="44">
        <v>95963</v>
      </c>
      <c r="K343" s="45">
        <v>0</v>
      </c>
      <c r="L343" s="42" t="s">
        <v>158</v>
      </c>
      <c r="M343" s="42" t="s">
        <v>248</v>
      </c>
    </row>
    <row r="344" spans="1:13">
      <c r="A344" s="41" t="s">
        <v>850</v>
      </c>
      <c r="B344" s="42" t="s">
        <v>851</v>
      </c>
      <c r="C344" s="42" t="s">
        <v>180</v>
      </c>
      <c r="D344" s="42" t="s">
        <v>163</v>
      </c>
      <c r="E344" s="42" t="s">
        <v>164</v>
      </c>
      <c r="F344" s="42" t="s">
        <v>148</v>
      </c>
      <c r="G344" s="42" t="s">
        <v>213</v>
      </c>
      <c r="H344" s="42">
        <v>55</v>
      </c>
      <c r="I344" s="43">
        <v>40297</v>
      </c>
      <c r="J344" s="44">
        <v>111038</v>
      </c>
      <c r="K344" s="45">
        <v>0.05</v>
      </c>
      <c r="L344" s="42" t="s">
        <v>221</v>
      </c>
      <c r="M344" s="42" t="s">
        <v>316</v>
      </c>
    </row>
    <row r="345" spans="1:13">
      <c r="A345" s="41" t="s">
        <v>852</v>
      </c>
      <c r="B345" s="42" t="s">
        <v>853</v>
      </c>
      <c r="C345" s="42" t="s">
        <v>207</v>
      </c>
      <c r="D345" s="42" t="s">
        <v>197</v>
      </c>
      <c r="E345" s="42" t="s">
        <v>147</v>
      </c>
      <c r="F345" s="42" t="s">
        <v>148</v>
      </c>
      <c r="G345" s="42" t="s">
        <v>165</v>
      </c>
      <c r="H345" s="42">
        <v>51</v>
      </c>
      <c r="I345" s="43">
        <v>35230</v>
      </c>
      <c r="J345" s="44">
        <v>200246</v>
      </c>
      <c r="K345" s="45">
        <v>0.34</v>
      </c>
      <c r="L345" s="42" t="s">
        <v>150</v>
      </c>
      <c r="M345" s="42" t="s">
        <v>216</v>
      </c>
    </row>
    <row r="346" spans="1:13">
      <c r="A346" s="41" t="s">
        <v>642</v>
      </c>
      <c r="B346" s="42" t="s">
        <v>854</v>
      </c>
      <c r="C346" s="42" t="s">
        <v>207</v>
      </c>
      <c r="D346" s="42" t="s">
        <v>146</v>
      </c>
      <c r="E346" s="42" t="s">
        <v>177</v>
      </c>
      <c r="F346" s="42" t="s">
        <v>148</v>
      </c>
      <c r="G346" s="42" t="s">
        <v>165</v>
      </c>
      <c r="H346" s="42">
        <v>48</v>
      </c>
      <c r="I346" s="43">
        <v>42053</v>
      </c>
      <c r="J346" s="44">
        <v>194871</v>
      </c>
      <c r="K346" s="45">
        <v>0.35</v>
      </c>
      <c r="L346" s="42" t="s">
        <v>150</v>
      </c>
      <c r="M346" s="42" t="s">
        <v>216</v>
      </c>
    </row>
    <row r="347" spans="1:13">
      <c r="A347" s="41" t="s">
        <v>855</v>
      </c>
      <c r="B347" s="42" t="s">
        <v>856</v>
      </c>
      <c r="C347" s="42" t="s">
        <v>172</v>
      </c>
      <c r="D347" s="42" t="s">
        <v>187</v>
      </c>
      <c r="E347" s="42" t="s">
        <v>147</v>
      </c>
      <c r="F347" s="42" t="s">
        <v>156</v>
      </c>
      <c r="G347" s="42" t="s">
        <v>213</v>
      </c>
      <c r="H347" s="42">
        <v>58</v>
      </c>
      <c r="I347" s="43">
        <v>34592</v>
      </c>
      <c r="J347" s="44">
        <v>98769</v>
      </c>
      <c r="K347" s="45">
        <v>0</v>
      </c>
      <c r="L347" s="42" t="s">
        <v>221</v>
      </c>
      <c r="M347" s="42" t="s">
        <v>227</v>
      </c>
    </row>
    <row r="348" spans="1:13">
      <c r="A348" s="41" t="s">
        <v>857</v>
      </c>
      <c r="B348" s="42" t="s">
        <v>858</v>
      </c>
      <c r="C348" s="42" t="s">
        <v>176</v>
      </c>
      <c r="D348" s="42" t="s">
        <v>53</v>
      </c>
      <c r="E348" s="42" t="s">
        <v>147</v>
      </c>
      <c r="F348" s="42" t="s">
        <v>148</v>
      </c>
      <c r="G348" s="42" t="s">
        <v>213</v>
      </c>
      <c r="H348" s="42">
        <v>29</v>
      </c>
      <c r="I348" s="43">
        <v>43239</v>
      </c>
      <c r="J348" s="44">
        <v>65334</v>
      </c>
      <c r="K348" s="45">
        <v>0</v>
      </c>
      <c r="L348" s="42" t="s">
        <v>221</v>
      </c>
      <c r="M348" s="42" t="s">
        <v>227</v>
      </c>
    </row>
    <row r="349" spans="1:13">
      <c r="A349" s="41" t="s">
        <v>859</v>
      </c>
      <c r="B349" s="42" t="s">
        <v>860</v>
      </c>
      <c r="C349" s="42" t="s">
        <v>154</v>
      </c>
      <c r="D349" s="42" t="s">
        <v>146</v>
      </c>
      <c r="E349" s="42" t="s">
        <v>155</v>
      </c>
      <c r="F349" s="42" t="s">
        <v>148</v>
      </c>
      <c r="G349" s="42" t="s">
        <v>213</v>
      </c>
      <c r="H349" s="42">
        <v>25</v>
      </c>
      <c r="I349" s="43">
        <v>44327</v>
      </c>
      <c r="J349" s="44">
        <v>83934</v>
      </c>
      <c r="K349" s="45">
        <v>0</v>
      </c>
      <c r="L349" s="42" t="s">
        <v>150</v>
      </c>
      <c r="M349" s="42" t="s">
        <v>184</v>
      </c>
    </row>
    <row r="350" spans="1:13">
      <c r="A350" s="41" t="s">
        <v>861</v>
      </c>
      <c r="B350" s="42" t="s">
        <v>862</v>
      </c>
      <c r="C350" s="42" t="s">
        <v>162</v>
      </c>
      <c r="D350" s="42" t="s">
        <v>187</v>
      </c>
      <c r="E350" s="42" t="s">
        <v>147</v>
      </c>
      <c r="F350" s="42" t="s">
        <v>156</v>
      </c>
      <c r="G350" s="42" t="s">
        <v>165</v>
      </c>
      <c r="H350" s="42">
        <v>36</v>
      </c>
      <c r="I350" s="43">
        <v>42616</v>
      </c>
      <c r="J350" s="44">
        <v>150399</v>
      </c>
      <c r="K350" s="45">
        <v>0.28000000000000003</v>
      </c>
      <c r="L350" s="42" t="s">
        <v>150</v>
      </c>
      <c r="M350" s="42" t="s">
        <v>166</v>
      </c>
    </row>
    <row r="351" spans="1:13">
      <c r="A351" s="41" t="s">
        <v>863</v>
      </c>
      <c r="B351" s="42" t="s">
        <v>864</v>
      </c>
      <c r="C351" s="42" t="s">
        <v>162</v>
      </c>
      <c r="D351" s="42" t="s">
        <v>193</v>
      </c>
      <c r="E351" s="42" t="s">
        <v>147</v>
      </c>
      <c r="F351" s="42" t="s">
        <v>156</v>
      </c>
      <c r="G351" s="42" t="s">
        <v>157</v>
      </c>
      <c r="H351" s="42">
        <v>37</v>
      </c>
      <c r="I351" s="43">
        <v>41048</v>
      </c>
      <c r="J351" s="44">
        <v>160280</v>
      </c>
      <c r="K351" s="45">
        <v>0.19</v>
      </c>
      <c r="L351" s="42" t="s">
        <v>158</v>
      </c>
      <c r="M351" s="42" t="s">
        <v>236</v>
      </c>
    </row>
    <row r="352" spans="1:13">
      <c r="A352" s="41" t="s">
        <v>865</v>
      </c>
      <c r="B352" s="42" t="s">
        <v>866</v>
      </c>
      <c r="C352" s="42" t="s">
        <v>282</v>
      </c>
      <c r="D352" s="42" t="s">
        <v>193</v>
      </c>
      <c r="E352" s="42" t="s">
        <v>164</v>
      </c>
      <c r="F352" s="42" t="s">
        <v>156</v>
      </c>
      <c r="G352" s="42" t="s">
        <v>157</v>
      </c>
      <c r="H352" s="42">
        <v>57</v>
      </c>
      <c r="I352" s="43">
        <v>35548</v>
      </c>
      <c r="J352" s="44">
        <v>54051</v>
      </c>
      <c r="K352" s="45">
        <v>0</v>
      </c>
      <c r="L352" s="42" t="s">
        <v>150</v>
      </c>
      <c r="M352" s="42" t="s">
        <v>184</v>
      </c>
    </row>
    <row r="353" spans="1:13">
      <c r="A353" s="41" t="s">
        <v>867</v>
      </c>
      <c r="B353" s="42" t="s">
        <v>868</v>
      </c>
      <c r="C353" s="42" t="s">
        <v>162</v>
      </c>
      <c r="D353" s="42" t="s">
        <v>197</v>
      </c>
      <c r="E353" s="42" t="s">
        <v>147</v>
      </c>
      <c r="F353" s="42" t="s">
        <v>148</v>
      </c>
      <c r="G353" s="42" t="s">
        <v>213</v>
      </c>
      <c r="H353" s="42">
        <v>59</v>
      </c>
      <c r="I353" s="43">
        <v>37726</v>
      </c>
      <c r="J353" s="44">
        <v>150699</v>
      </c>
      <c r="K353" s="45">
        <v>0.28999999999999998</v>
      </c>
      <c r="L353" s="42" t="s">
        <v>221</v>
      </c>
      <c r="M353" s="42" t="s">
        <v>316</v>
      </c>
    </row>
    <row r="354" spans="1:13">
      <c r="A354" s="41" t="s">
        <v>869</v>
      </c>
      <c r="B354" s="42" t="s">
        <v>870</v>
      </c>
      <c r="C354" s="42" t="s">
        <v>242</v>
      </c>
      <c r="D354" s="42" t="s">
        <v>208</v>
      </c>
      <c r="E354" s="42" t="s">
        <v>164</v>
      </c>
      <c r="F354" s="42" t="s">
        <v>156</v>
      </c>
      <c r="G354" s="42" t="s">
        <v>213</v>
      </c>
      <c r="H354" s="42">
        <v>37</v>
      </c>
      <c r="I354" s="43">
        <v>41363</v>
      </c>
      <c r="J354" s="44">
        <v>69570</v>
      </c>
      <c r="K354" s="45">
        <v>0</v>
      </c>
      <c r="L354" s="42" t="s">
        <v>150</v>
      </c>
      <c r="M354" s="42" t="s">
        <v>184</v>
      </c>
    </row>
    <row r="355" spans="1:13">
      <c r="A355" s="41" t="s">
        <v>871</v>
      </c>
      <c r="B355" s="42" t="s">
        <v>872</v>
      </c>
      <c r="C355" s="42" t="s">
        <v>560</v>
      </c>
      <c r="D355" s="42" t="s">
        <v>146</v>
      </c>
      <c r="E355" s="42" t="s">
        <v>155</v>
      </c>
      <c r="F355" s="42" t="s">
        <v>148</v>
      </c>
      <c r="G355" s="42" t="s">
        <v>157</v>
      </c>
      <c r="H355" s="42">
        <v>30</v>
      </c>
      <c r="I355" s="43">
        <v>43553</v>
      </c>
      <c r="J355" s="44">
        <v>86774</v>
      </c>
      <c r="K355" s="45">
        <v>0</v>
      </c>
      <c r="L355" s="42" t="s">
        <v>158</v>
      </c>
      <c r="M355" s="42" t="s">
        <v>248</v>
      </c>
    </row>
    <row r="356" spans="1:13">
      <c r="A356" s="41" t="s">
        <v>873</v>
      </c>
      <c r="B356" s="42" t="s">
        <v>874</v>
      </c>
      <c r="C356" s="42" t="s">
        <v>264</v>
      </c>
      <c r="D356" s="42" t="s">
        <v>193</v>
      </c>
      <c r="E356" s="42" t="s">
        <v>155</v>
      </c>
      <c r="F356" s="42" t="s">
        <v>156</v>
      </c>
      <c r="G356" s="42" t="s">
        <v>165</v>
      </c>
      <c r="H356" s="42">
        <v>49</v>
      </c>
      <c r="I356" s="43">
        <v>36979</v>
      </c>
      <c r="J356" s="44">
        <v>57606</v>
      </c>
      <c r="K356" s="45">
        <v>0</v>
      </c>
      <c r="L356" s="42" t="s">
        <v>150</v>
      </c>
      <c r="M356" s="42" t="s">
        <v>184</v>
      </c>
    </row>
    <row r="357" spans="1:13">
      <c r="A357" s="41" t="s">
        <v>875</v>
      </c>
      <c r="B357" s="42" t="s">
        <v>876</v>
      </c>
      <c r="C357" s="42" t="s">
        <v>145</v>
      </c>
      <c r="D357" s="42" t="s">
        <v>163</v>
      </c>
      <c r="E357" s="42" t="s">
        <v>177</v>
      </c>
      <c r="F357" s="42" t="s">
        <v>148</v>
      </c>
      <c r="G357" s="42" t="s">
        <v>157</v>
      </c>
      <c r="H357" s="42">
        <v>48</v>
      </c>
      <c r="I357" s="43">
        <v>37144</v>
      </c>
      <c r="J357" s="44">
        <v>125730</v>
      </c>
      <c r="K357" s="45">
        <v>0.11</v>
      </c>
      <c r="L357" s="42" t="s">
        <v>158</v>
      </c>
      <c r="M357" s="42" t="s">
        <v>159</v>
      </c>
    </row>
    <row r="358" spans="1:13">
      <c r="A358" s="41" t="s">
        <v>877</v>
      </c>
      <c r="B358" s="42" t="s">
        <v>878</v>
      </c>
      <c r="C358" s="42" t="s">
        <v>397</v>
      </c>
      <c r="D358" s="42" t="s">
        <v>146</v>
      </c>
      <c r="E358" s="42" t="s">
        <v>147</v>
      </c>
      <c r="F358" s="42" t="s">
        <v>148</v>
      </c>
      <c r="G358" s="42" t="s">
        <v>157</v>
      </c>
      <c r="H358" s="42">
        <v>51</v>
      </c>
      <c r="I358" s="43">
        <v>40964</v>
      </c>
      <c r="J358" s="44">
        <v>64170</v>
      </c>
      <c r="K358" s="45">
        <v>0</v>
      </c>
      <c r="L358" s="42" t="s">
        <v>150</v>
      </c>
      <c r="M358" s="42" t="s">
        <v>216</v>
      </c>
    </row>
    <row r="359" spans="1:13">
      <c r="A359" s="41" t="s">
        <v>879</v>
      </c>
      <c r="B359" s="42" t="s">
        <v>880</v>
      </c>
      <c r="C359" s="42" t="s">
        <v>253</v>
      </c>
      <c r="D359" s="42" t="s">
        <v>193</v>
      </c>
      <c r="E359" s="42" t="s">
        <v>164</v>
      </c>
      <c r="F359" s="42" t="s">
        <v>156</v>
      </c>
      <c r="G359" s="42" t="s">
        <v>213</v>
      </c>
      <c r="H359" s="42">
        <v>56</v>
      </c>
      <c r="I359" s="43">
        <v>35816</v>
      </c>
      <c r="J359" s="44">
        <v>72303</v>
      </c>
      <c r="K359" s="45">
        <v>0</v>
      </c>
      <c r="L359" s="42" t="s">
        <v>150</v>
      </c>
      <c r="M359" s="42" t="s">
        <v>173</v>
      </c>
    </row>
    <row r="360" spans="1:13">
      <c r="A360" s="41" t="s">
        <v>881</v>
      </c>
      <c r="B360" s="42" t="s">
        <v>882</v>
      </c>
      <c r="C360" s="42" t="s">
        <v>180</v>
      </c>
      <c r="D360" s="42" t="s">
        <v>53</v>
      </c>
      <c r="E360" s="42" t="s">
        <v>147</v>
      </c>
      <c r="F360" s="42" t="s">
        <v>156</v>
      </c>
      <c r="G360" s="42" t="s">
        <v>213</v>
      </c>
      <c r="H360" s="42">
        <v>36</v>
      </c>
      <c r="I360" s="43">
        <v>41116</v>
      </c>
      <c r="J360" s="44">
        <v>105891</v>
      </c>
      <c r="K360" s="45">
        <v>7.0000000000000007E-2</v>
      </c>
      <c r="L360" s="42" t="s">
        <v>150</v>
      </c>
      <c r="M360" s="42" t="s">
        <v>151</v>
      </c>
    </row>
    <row r="361" spans="1:13">
      <c r="A361" s="41" t="s">
        <v>546</v>
      </c>
      <c r="B361" s="42" t="s">
        <v>883</v>
      </c>
      <c r="C361" s="42" t="s">
        <v>207</v>
      </c>
      <c r="D361" s="42" t="s">
        <v>208</v>
      </c>
      <c r="E361" s="42" t="s">
        <v>164</v>
      </c>
      <c r="F361" s="42" t="s">
        <v>156</v>
      </c>
      <c r="G361" s="42" t="s">
        <v>157</v>
      </c>
      <c r="H361" s="42">
        <v>38</v>
      </c>
      <c r="I361" s="43">
        <v>44433</v>
      </c>
      <c r="J361" s="44">
        <v>255230</v>
      </c>
      <c r="K361" s="45">
        <v>0.36</v>
      </c>
      <c r="L361" s="42" t="s">
        <v>150</v>
      </c>
      <c r="M361" s="42" t="s">
        <v>188</v>
      </c>
    </row>
    <row r="362" spans="1:13">
      <c r="A362" s="41" t="s">
        <v>884</v>
      </c>
      <c r="B362" s="42" t="s">
        <v>885</v>
      </c>
      <c r="C362" s="42" t="s">
        <v>242</v>
      </c>
      <c r="D362" s="42" t="s">
        <v>53</v>
      </c>
      <c r="E362" s="42" t="s">
        <v>155</v>
      </c>
      <c r="F362" s="42" t="s">
        <v>148</v>
      </c>
      <c r="G362" s="42" t="s">
        <v>213</v>
      </c>
      <c r="H362" s="42">
        <v>56</v>
      </c>
      <c r="I362" s="43">
        <v>33770</v>
      </c>
      <c r="J362" s="44">
        <v>59591</v>
      </c>
      <c r="K362" s="45">
        <v>0</v>
      </c>
      <c r="L362" s="42" t="s">
        <v>221</v>
      </c>
      <c r="M362" s="42" t="s">
        <v>316</v>
      </c>
    </row>
    <row r="363" spans="1:13">
      <c r="A363" s="41" t="s">
        <v>886</v>
      </c>
      <c r="B363" s="42" t="s">
        <v>887</v>
      </c>
      <c r="C363" s="42" t="s">
        <v>207</v>
      </c>
      <c r="D363" s="42" t="s">
        <v>193</v>
      </c>
      <c r="E363" s="42" t="s">
        <v>155</v>
      </c>
      <c r="F363" s="42" t="s">
        <v>148</v>
      </c>
      <c r="G363" s="42" t="s">
        <v>157</v>
      </c>
      <c r="H363" s="42">
        <v>52</v>
      </c>
      <c r="I363" s="43">
        <v>41113</v>
      </c>
      <c r="J363" s="44">
        <v>187048</v>
      </c>
      <c r="K363" s="45">
        <v>0.32</v>
      </c>
      <c r="L363" s="42" t="s">
        <v>158</v>
      </c>
      <c r="M363" s="42" t="s">
        <v>248</v>
      </c>
    </row>
    <row r="364" spans="1:13">
      <c r="A364" s="41" t="s">
        <v>888</v>
      </c>
      <c r="B364" s="42" t="s">
        <v>889</v>
      </c>
      <c r="C364" s="42" t="s">
        <v>242</v>
      </c>
      <c r="D364" s="42" t="s">
        <v>163</v>
      </c>
      <c r="E364" s="42" t="s">
        <v>164</v>
      </c>
      <c r="F364" s="42" t="s">
        <v>148</v>
      </c>
      <c r="G364" s="42" t="s">
        <v>213</v>
      </c>
      <c r="H364" s="42">
        <v>53</v>
      </c>
      <c r="I364" s="43">
        <v>37296</v>
      </c>
      <c r="J364" s="44">
        <v>58605</v>
      </c>
      <c r="K364" s="45">
        <v>0</v>
      </c>
      <c r="L364" s="42" t="s">
        <v>150</v>
      </c>
      <c r="M364" s="42" t="s">
        <v>173</v>
      </c>
    </row>
    <row r="365" spans="1:13">
      <c r="A365" s="41" t="s">
        <v>890</v>
      </c>
      <c r="B365" s="42" t="s">
        <v>891</v>
      </c>
      <c r="C365" s="42" t="s">
        <v>162</v>
      </c>
      <c r="D365" s="42" t="s">
        <v>197</v>
      </c>
      <c r="E365" s="42" t="s">
        <v>177</v>
      </c>
      <c r="F365" s="42" t="s">
        <v>148</v>
      </c>
      <c r="G365" s="42" t="s">
        <v>213</v>
      </c>
      <c r="H365" s="42">
        <v>60</v>
      </c>
      <c r="I365" s="43">
        <v>42739</v>
      </c>
      <c r="J365" s="44">
        <v>178502</v>
      </c>
      <c r="K365" s="45">
        <v>0.2</v>
      </c>
      <c r="L365" s="42" t="s">
        <v>150</v>
      </c>
      <c r="M365" s="42" t="s">
        <v>188</v>
      </c>
    </row>
    <row r="366" spans="1:13">
      <c r="A366" s="41" t="s">
        <v>892</v>
      </c>
      <c r="B366" s="42" t="s">
        <v>893</v>
      </c>
      <c r="C366" s="42" t="s">
        <v>180</v>
      </c>
      <c r="D366" s="42" t="s">
        <v>187</v>
      </c>
      <c r="E366" s="42" t="s">
        <v>164</v>
      </c>
      <c r="F366" s="42" t="s">
        <v>156</v>
      </c>
      <c r="G366" s="42" t="s">
        <v>157</v>
      </c>
      <c r="H366" s="42">
        <v>63</v>
      </c>
      <c r="I366" s="43">
        <v>42214</v>
      </c>
      <c r="J366" s="44">
        <v>103724</v>
      </c>
      <c r="K366" s="45">
        <v>0.05</v>
      </c>
      <c r="L366" s="42" t="s">
        <v>158</v>
      </c>
      <c r="M366" s="42" t="s">
        <v>202</v>
      </c>
    </row>
    <row r="367" spans="1:13">
      <c r="A367" s="41" t="s">
        <v>894</v>
      </c>
      <c r="B367" s="42" t="s">
        <v>895</v>
      </c>
      <c r="C367" s="42" t="s">
        <v>162</v>
      </c>
      <c r="D367" s="42" t="s">
        <v>197</v>
      </c>
      <c r="E367" s="42" t="s">
        <v>147</v>
      </c>
      <c r="F367" s="42" t="s">
        <v>148</v>
      </c>
      <c r="G367" s="42" t="s">
        <v>213</v>
      </c>
      <c r="H367" s="42">
        <v>37</v>
      </c>
      <c r="I367" s="43">
        <v>39528</v>
      </c>
      <c r="J367" s="44">
        <v>156277</v>
      </c>
      <c r="K367" s="45">
        <v>0.22</v>
      </c>
      <c r="L367" s="42" t="s">
        <v>221</v>
      </c>
      <c r="M367" s="42" t="s">
        <v>222</v>
      </c>
    </row>
    <row r="368" spans="1:13">
      <c r="A368" s="41" t="s">
        <v>896</v>
      </c>
      <c r="B368" s="42" t="s">
        <v>897</v>
      </c>
      <c r="C368" s="42" t="s">
        <v>273</v>
      </c>
      <c r="D368" s="42" t="s">
        <v>197</v>
      </c>
      <c r="E368" s="42" t="s">
        <v>147</v>
      </c>
      <c r="F368" s="42" t="s">
        <v>148</v>
      </c>
      <c r="G368" s="42" t="s">
        <v>213</v>
      </c>
      <c r="H368" s="42">
        <v>30</v>
      </c>
      <c r="I368" s="43">
        <v>43086</v>
      </c>
      <c r="J368" s="44">
        <v>87744</v>
      </c>
      <c r="K368" s="45">
        <v>0</v>
      </c>
      <c r="L368" s="42" t="s">
        <v>221</v>
      </c>
      <c r="M368" s="42" t="s">
        <v>316</v>
      </c>
    </row>
    <row r="369" spans="1:13">
      <c r="A369" s="41" t="s">
        <v>898</v>
      </c>
      <c r="B369" s="42" t="s">
        <v>899</v>
      </c>
      <c r="C369" s="42" t="s">
        <v>242</v>
      </c>
      <c r="D369" s="42" t="s">
        <v>163</v>
      </c>
      <c r="E369" s="42" t="s">
        <v>155</v>
      </c>
      <c r="F369" s="42" t="s">
        <v>156</v>
      </c>
      <c r="G369" s="42" t="s">
        <v>165</v>
      </c>
      <c r="H369" s="42">
        <v>30</v>
      </c>
      <c r="I369" s="43">
        <v>43542</v>
      </c>
      <c r="J369" s="44">
        <v>54714</v>
      </c>
      <c r="K369" s="45">
        <v>0</v>
      </c>
      <c r="L369" s="42" t="s">
        <v>150</v>
      </c>
      <c r="M369" s="42" t="s">
        <v>216</v>
      </c>
    </row>
    <row r="370" spans="1:13">
      <c r="A370" s="41" t="s">
        <v>900</v>
      </c>
      <c r="B370" s="42" t="s">
        <v>901</v>
      </c>
      <c r="C370" s="42" t="s">
        <v>246</v>
      </c>
      <c r="D370" s="42" t="s">
        <v>146</v>
      </c>
      <c r="E370" s="42" t="s">
        <v>177</v>
      </c>
      <c r="F370" s="42" t="s">
        <v>148</v>
      </c>
      <c r="G370" s="42" t="s">
        <v>157</v>
      </c>
      <c r="H370" s="42">
        <v>45</v>
      </c>
      <c r="I370" s="43">
        <v>41511</v>
      </c>
      <c r="J370" s="44">
        <v>99169</v>
      </c>
      <c r="K370" s="45">
        <v>0</v>
      </c>
      <c r="L370" s="42" t="s">
        <v>158</v>
      </c>
      <c r="M370" s="42" t="s">
        <v>236</v>
      </c>
    </row>
    <row r="371" spans="1:13">
      <c r="A371" s="41" t="s">
        <v>902</v>
      </c>
      <c r="B371" s="42" t="s">
        <v>903</v>
      </c>
      <c r="C371" s="42" t="s">
        <v>145</v>
      </c>
      <c r="D371" s="42" t="s">
        <v>187</v>
      </c>
      <c r="E371" s="42" t="s">
        <v>147</v>
      </c>
      <c r="F371" s="42" t="s">
        <v>148</v>
      </c>
      <c r="G371" s="42" t="s">
        <v>157</v>
      </c>
      <c r="H371" s="42">
        <v>55</v>
      </c>
      <c r="I371" s="43">
        <v>38888</v>
      </c>
      <c r="J371" s="44">
        <v>142628</v>
      </c>
      <c r="K371" s="45">
        <v>0.12</v>
      </c>
      <c r="L371" s="42" t="s">
        <v>158</v>
      </c>
      <c r="M371" s="42" t="s">
        <v>159</v>
      </c>
    </row>
    <row r="372" spans="1:13">
      <c r="A372" s="41" t="s">
        <v>904</v>
      </c>
      <c r="B372" s="42" t="s">
        <v>905</v>
      </c>
      <c r="C372" s="42" t="s">
        <v>172</v>
      </c>
      <c r="D372" s="42" t="s">
        <v>208</v>
      </c>
      <c r="E372" s="42" t="s">
        <v>155</v>
      </c>
      <c r="F372" s="42" t="s">
        <v>148</v>
      </c>
      <c r="G372" s="42" t="s">
        <v>213</v>
      </c>
      <c r="H372" s="42">
        <v>33</v>
      </c>
      <c r="I372" s="43">
        <v>41756</v>
      </c>
      <c r="J372" s="44">
        <v>75869</v>
      </c>
      <c r="K372" s="45">
        <v>0</v>
      </c>
      <c r="L372" s="42" t="s">
        <v>221</v>
      </c>
      <c r="M372" s="42" t="s">
        <v>316</v>
      </c>
    </row>
    <row r="373" spans="1:13">
      <c r="A373" s="41" t="s">
        <v>906</v>
      </c>
      <c r="B373" s="42" t="s">
        <v>907</v>
      </c>
      <c r="C373" s="42" t="s">
        <v>346</v>
      </c>
      <c r="D373" s="42" t="s">
        <v>146</v>
      </c>
      <c r="E373" s="42" t="s">
        <v>155</v>
      </c>
      <c r="F373" s="42" t="s">
        <v>148</v>
      </c>
      <c r="G373" s="42" t="s">
        <v>165</v>
      </c>
      <c r="H373" s="42">
        <v>65</v>
      </c>
      <c r="I373" s="43">
        <v>43234</v>
      </c>
      <c r="J373" s="44">
        <v>60985</v>
      </c>
      <c r="K373" s="45">
        <v>0</v>
      </c>
      <c r="L373" s="42" t="s">
        <v>150</v>
      </c>
      <c r="M373" s="42" t="s">
        <v>151</v>
      </c>
    </row>
    <row r="374" spans="1:13">
      <c r="A374" s="41" t="s">
        <v>908</v>
      </c>
      <c r="B374" s="42" t="s">
        <v>909</v>
      </c>
      <c r="C374" s="42" t="s">
        <v>145</v>
      </c>
      <c r="D374" s="42" t="s">
        <v>146</v>
      </c>
      <c r="E374" s="42" t="s">
        <v>147</v>
      </c>
      <c r="F374" s="42" t="s">
        <v>148</v>
      </c>
      <c r="G374" s="42" t="s">
        <v>157</v>
      </c>
      <c r="H374" s="42">
        <v>60</v>
      </c>
      <c r="I374" s="43">
        <v>40383</v>
      </c>
      <c r="J374" s="44">
        <v>126911</v>
      </c>
      <c r="K374" s="45">
        <v>0.1</v>
      </c>
      <c r="L374" s="42" t="s">
        <v>158</v>
      </c>
      <c r="M374" s="42" t="s">
        <v>202</v>
      </c>
    </row>
    <row r="375" spans="1:13">
      <c r="A375" s="41" t="s">
        <v>910</v>
      </c>
      <c r="B375" s="42" t="s">
        <v>911</v>
      </c>
      <c r="C375" s="42" t="s">
        <v>207</v>
      </c>
      <c r="D375" s="42" t="s">
        <v>53</v>
      </c>
      <c r="E375" s="42" t="s">
        <v>147</v>
      </c>
      <c r="F375" s="42" t="s">
        <v>156</v>
      </c>
      <c r="G375" s="42" t="s">
        <v>157</v>
      </c>
      <c r="H375" s="42">
        <v>56</v>
      </c>
      <c r="I375" s="43">
        <v>38042</v>
      </c>
      <c r="J375" s="44">
        <v>216949</v>
      </c>
      <c r="K375" s="45">
        <v>0.32</v>
      </c>
      <c r="L375" s="42" t="s">
        <v>158</v>
      </c>
      <c r="M375" s="42" t="s">
        <v>202</v>
      </c>
    </row>
    <row r="376" spans="1:13">
      <c r="A376" s="41" t="s">
        <v>912</v>
      </c>
      <c r="B376" s="42" t="s">
        <v>913</v>
      </c>
      <c r="C376" s="42" t="s">
        <v>162</v>
      </c>
      <c r="D376" s="42" t="s">
        <v>197</v>
      </c>
      <c r="E376" s="42" t="s">
        <v>155</v>
      </c>
      <c r="F376" s="42" t="s">
        <v>156</v>
      </c>
      <c r="G376" s="42" t="s">
        <v>157</v>
      </c>
      <c r="H376" s="42">
        <v>53</v>
      </c>
      <c r="I376" s="43">
        <v>41204</v>
      </c>
      <c r="J376" s="44">
        <v>168510</v>
      </c>
      <c r="K376" s="45">
        <v>0.28999999999999998</v>
      </c>
      <c r="L376" s="42" t="s">
        <v>150</v>
      </c>
      <c r="M376" s="42" t="s">
        <v>151</v>
      </c>
    </row>
    <row r="377" spans="1:13">
      <c r="A377" s="41" t="s">
        <v>914</v>
      </c>
      <c r="B377" s="42" t="s">
        <v>915</v>
      </c>
      <c r="C377" s="42" t="s">
        <v>273</v>
      </c>
      <c r="D377" s="42" t="s">
        <v>197</v>
      </c>
      <c r="E377" s="42" t="s">
        <v>164</v>
      </c>
      <c r="F377" s="42" t="s">
        <v>148</v>
      </c>
      <c r="G377" s="42" t="s">
        <v>213</v>
      </c>
      <c r="H377" s="42">
        <v>36</v>
      </c>
      <c r="I377" s="43">
        <v>42443</v>
      </c>
      <c r="J377" s="44">
        <v>85870</v>
      </c>
      <c r="K377" s="45">
        <v>0</v>
      </c>
      <c r="L377" s="42" t="s">
        <v>221</v>
      </c>
      <c r="M377" s="42" t="s">
        <v>316</v>
      </c>
    </row>
    <row r="378" spans="1:13">
      <c r="A378" s="41" t="s">
        <v>916</v>
      </c>
      <c r="B378" s="42" t="s">
        <v>917</v>
      </c>
      <c r="C378" s="42" t="s">
        <v>172</v>
      </c>
      <c r="D378" s="42" t="s">
        <v>208</v>
      </c>
      <c r="E378" s="42" t="s">
        <v>177</v>
      </c>
      <c r="F378" s="42" t="s">
        <v>148</v>
      </c>
      <c r="G378" s="42" t="s">
        <v>157</v>
      </c>
      <c r="H378" s="42">
        <v>46</v>
      </c>
      <c r="I378" s="43">
        <v>37271</v>
      </c>
      <c r="J378" s="44">
        <v>86510</v>
      </c>
      <c r="K378" s="45">
        <v>0</v>
      </c>
      <c r="L378" s="42" t="s">
        <v>158</v>
      </c>
      <c r="M378" s="42" t="s">
        <v>236</v>
      </c>
    </row>
    <row r="379" spans="1:13">
      <c r="A379" s="41" t="s">
        <v>918</v>
      </c>
      <c r="B379" s="42" t="s">
        <v>919</v>
      </c>
      <c r="C379" s="42" t="s">
        <v>180</v>
      </c>
      <c r="D379" s="42" t="s">
        <v>53</v>
      </c>
      <c r="E379" s="42" t="s">
        <v>164</v>
      </c>
      <c r="F379" s="42" t="s">
        <v>148</v>
      </c>
      <c r="G379" s="42" t="s">
        <v>213</v>
      </c>
      <c r="H379" s="42">
        <v>38</v>
      </c>
      <c r="I379" s="43">
        <v>42999</v>
      </c>
      <c r="J379" s="44">
        <v>119647</v>
      </c>
      <c r="K379" s="45">
        <v>0.09</v>
      </c>
      <c r="L379" s="42" t="s">
        <v>221</v>
      </c>
      <c r="M379" s="42" t="s">
        <v>316</v>
      </c>
    </row>
    <row r="380" spans="1:13">
      <c r="A380" s="41" t="s">
        <v>920</v>
      </c>
      <c r="B380" s="42" t="s">
        <v>921</v>
      </c>
      <c r="C380" s="42" t="s">
        <v>246</v>
      </c>
      <c r="D380" s="42" t="s">
        <v>146</v>
      </c>
      <c r="E380" s="42" t="s">
        <v>147</v>
      </c>
      <c r="F380" s="42" t="s">
        <v>156</v>
      </c>
      <c r="G380" s="42" t="s">
        <v>165</v>
      </c>
      <c r="H380" s="42">
        <v>62</v>
      </c>
      <c r="I380" s="43">
        <v>36996</v>
      </c>
      <c r="J380" s="44">
        <v>80921</v>
      </c>
      <c r="K380" s="45">
        <v>0</v>
      </c>
      <c r="L380" s="42" t="s">
        <v>150</v>
      </c>
      <c r="M380" s="42" t="s">
        <v>216</v>
      </c>
    </row>
    <row r="381" spans="1:13">
      <c r="A381" s="41" t="s">
        <v>922</v>
      </c>
      <c r="B381" s="42" t="s">
        <v>923</v>
      </c>
      <c r="C381" s="42" t="s">
        <v>235</v>
      </c>
      <c r="D381" s="42" t="s">
        <v>197</v>
      </c>
      <c r="E381" s="42" t="s">
        <v>147</v>
      </c>
      <c r="F381" s="42" t="s">
        <v>148</v>
      </c>
      <c r="G381" s="42" t="s">
        <v>165</v>
      </c>
      <c r="H381" s="42">
        <v>61</v>
      </c>
      <c r="I381" s="43">
        <v>40193</v>
      </c>
      <c r="J381" s="44">
        <v>98110</v>
      </c>
      <c r="K381" s="45">
        <v>0.13</v>
      </c>
      <c r="L381" s="42" t="s">
        <v>150</v>
      </c>
      <c r="M381" s="42" t="s">
        <v>166</v>
      </c>
    </row>
    <row r="382" spans="1:13">
      <c r="A382" s="41" t="s">
        <v>924</v>
      </c>
      <c r="B382" s="42" t="s">
        <v>925</v>
      </c>
      <c r="C382" s="42" t="s">
        <v>346</v>
      </c>
      <c r="D382" s="42" t="s">
        <v>146</v>
      </c>
      <c r="E382" s="42" t="s">
        <v>164</v>
      </c>
      <c r="F382" s="42" t="s">
        <v>148</v>
      </c>
      <c r="G382" s="42" t="s">
        <v>165</v>
      </c>
      <c r="H382" s="42">
        <v>59</v>
      </c>
      <c r="I382" s="43">
        <v>43028</v>
      </c>
      <c r="J382" s="44">
        <v>86831</v>
      </c>
      <c r="K382" s="45">
        <v>0</v>
      </c>
      <c r="L382" s="42" t="s">
        <v>150</v>
      </c>
      <c r="M382" s="42" t="s">
        <v>173</v>
      </c>
    </row>
    <row r="383" spans="1:13">
      <c r="A383" s="41" t="s">
        <v>926</v>
      </c>
      <c r="B383" s="42" t="s">
        <v>927</v>
      </c>
      <c r="C383" s="42" t="s">
        <v>154</v>
      </c>
      <c r="D383" s="42" t="s">
        <v>146</v>
      </c>
      <c r="E383" s="42" t="s">
        <v>164</v>
      </c>
      <c r="F383" s="42" t="s">
        <v>148</v>
      </c>
      <c r="G383" s="42" t="s">
        <v>157</v>
      </c>
      <c r="H383" s="42">
        <v>49</v>
      </c>
      <c r="I383" s="43">
        <v>40431</v>
      </c>
      <c r="J383" s="44">
        <v>72826</v>
      </c>
      <c r="K383" s="45">
        <v>0</v>
      </c>
      <c r="L383" s="42" t="s">
        <v>158</v>
      </c>
      <c r="M383" s="42" t="s">
        <v>236</v>
      </c>
    </row>
    <row r="384" spans="1:13">
      <c r="A384" s="41" t="s">
        <v>928</v>
      </c>
      <c r="B384" s="42" t="s">
        <v>929</v>
      </c>
      <c r="C384" s="42" t="s">
        <v>162</v>
      </c>
      <c r="D384" s="42" t="s">
        <v>208</v>
      </c>
      <c r="E384" s="42" t="s">
        <v>155</v>
      </c>
      <c r="F384" s="42" t="s">
        <v>148</v>
      </c>
      <c r="G384" s="42" t="s">
        <v>157</v>
      </c>
      <c r="H384" s="42">
        <v>64</v>
      </c>
      <c r="I384" s="43">
        <v>40588</v>
      </c>
      <c r="J384" s="44">
        <v>171217</v>
      </c>
      <c r="K384" s="45">
        <v>0.19</v>
      </c>
      <c r="L384" s="42" t="s">
        <v>150</v>
      </c>
      <c r="M384" s="42" t="s">
        <v>151</v>
      </c>
    </row>
    <row r="385" spans="1:13">
      <c r="A385" s="41" t="s">
        <v>930</v>
      </c>
      <c r="B385" s="42" t="s">
        <v>931</v>
      </c>
      <c r="C385" s="42" t="s">
        <v>180</v>
      </c>
      <c r="D385" s="42" t="s">
        <v>146</v>
      </c>
      <c r="E385" s="42" t="s">
        <v>147</v>
      </c>
      <c r="F385" s="42" t="s">
        <v>148</v>
      </c>
      <c r="G385" s="42" t="s">
        <v>165</v>
      </c>
      <c r="H385" s="42">
        <v>57</v>
      </c>
      <c r="I385" s="43">
        <v>43948</v>
      </c>
      <c r="J385" s="44">
        <v>103058</v>
      </c>
      <c r="K385" s="45">
        <v>7.0000000000000007E-2</v>
      </c>
      <c r="L385" s="42" t="s">
        <v>150</v>
      </c>
      <c r="M385" s="42" t="s">
        <v>216</v>
      </c>
    </row>
    <row r="386" spans="1:13">
      <c r="A386" s="41" t="s">
        <v>932</v>
      </c>
      <c r="B386" s="42" t="s">
        <v>933</v>
      </c>
      <c r="C386" s="42" t="s">
        <v>180</v>
      </c>
      <c r="D386" s="42" t="s">
        <v>53</v>
      </c>
      <c r="E386" s="42" t="s">
        <v>164</v>
      </c>
      <c r="F386" s="42" t="s">
        <v>156</v>
      </c>
      <c r="G386" s="42" t="s">
        <v>157</v>
      </c>
      <c r="H386" s="42">
        <v>52</v>
      </c>
      <c r="I386" s="43">
        <v>41858</v>
      </c>
      <c r="J386" s="44">
        <v>117062</v>
      </c>
      <c r="K386" s="45">
        <v>7.0000000000000007E-2</v>
      </c>
      <c r="L386" s="42" t="s">
        <v>150</v>
      </c>
      <c r="M386" s="42" t="s">
        <v>173</v>
      </c>
    </row>
    <row r="387" spans="1:13">
      <c r="A387" s="41" t="s">
        <v>934</v>
      </c>
      <c r="B387" s="42" t="s">
        <v>935</v>
      </c>
      <c r="C387" s="42" t="s">
        <v>145</v>
      </c>
      <c r="D387" s="42" t="s">
        <v>187</v>
      </c>
      <c r="E387" s="42" t="s">
        <v>164</v>
      </c>
      <c r="F387" s="42" t="s">
        <v>156</v>
      </c>
      <c r="G387" s="42" t="s">
        <v>213</v>
      </c>
      <c r="H387" s="42">
        <v>40</v>
      </c>
      <c r="I387" s="43">
        <v>43488</v>
      </c>
      <c r="J387" s="44">
        <v>159031</v>
      </c>
      <c r="K387" s="45">
        <v>0.1</v>
      </c>
      <c r="L387" s="42" t="s">
        <v>150</v>
      </c>
      <c r="M387" s="42" t="s">
        <v>184</v>
      </c>
    </row>
    <row r="388" spans="1:13">
      <c r="A388" s="41" t="s">
        <v>936</v>
      </c>
      <c r="B388" s="42" t="s">
        <v>937</v>
      </c>
      <c r="C388" s="42" t="s">
        <v>145</v>
      </c>
      <c r="D388" s="42" t="s">
        <v>146</v>
      </c>
      <c r="E388" s="42" t="s">
        <v>147</v>
      </c>
      <c r="F388" s="42" t="s">
        <v>148</v>
      </c>
      <c r="G388" s="42" t="s">
        <v>213</v>
      </c>
      <c r="H388" s="42">
        <v>49</v>
      </c>
      <c r="I388" s="43">
        <v>38000</v>
      </c>
      <c r="J388" s="44">
        <v>125086</v>
      </c>
      <c r="K388" s="45">
        <v>0.1</v>
      </c>
      <c r="L388" s="42" t="s">
        <v>221</v>
      </c>
      <c r="M388" s="42" t="s">
        <v>316</v>
      </c>
    </row>
    <row r="389" spans="1:13">
      <c r="A389" s="41" t="s">
        <v>938</v>
      </c>
      <c r="B389" s="42" t="s">
        <v>939</v>
      </c>
      <c r="C389" s="42" t="s">
        <v>397</v>
      </c>
      <c r="D389" s="42" t="s">
        <v>146</v>
      </c>
      <c r="E389" s="42" t="s">
        <v>164</v>
      </c>
      <c r="F389" s="42" t="s">
        <v>156</v>
      </c>
      <c r="G389" s="42" t="s">
        <v>165</v>
      </c>
      <c r="H389" s="42">
        <v>43</v>
      </c>
      <c r="I389" s="43">
        <v>42467</v>
      </c>
      <c r="J389" s="44">
        <v>67976</v>
      </c>
      <c r="K389" s="45">
        <v>0</v>
      </c>
      <c r="L389" s="42" t="s">
        <v>150</v>
      </c>
      <c r="M389" s="42" t="s">
        <v>151</v>
      </c>
    </row>
    <row r="390" spans="1:13">
      <c r="A390" s="41" t="s">
        <v>940</v>
      </c>
      <c r="B390" s="42" t="s">
        <v>941</v>
      </c>
      <c r="C390" s="42" t="s">
        <v>242</v>
      </c>
      <c r="D390" s="42" t="s">
        <v>163</v>
      </c>
      <c r="E390" s="42" t="s">
        <v>164</v>
      </c>
      <c r="F390" s="42" t="s">
        <v>156</v>
      </c>
      <c r="G390" s="42" t="s">
        <v>165</v>
      </c>
      <c r="H390" s="42">
        <v>31</v>
      </c>
      <c r="I390" s="43">
        <v>44308</v>
      </c>
      <c r="J390" s="44">
        <v>74215</v>
      </c>
      <c r="K390" s="45">
        <v>0</v>
      </c>
      <c r="L390" s="42" t="s">
        <v>150</v>
      </c>
      <c r="M390" s="42" t="s">
        <v>173</v>
      </c>
    </row>
    <row r="391" spans="1:13">
      <c r="A391" s="41" t="s">
        <v>942</v>
      </c>
      <c r="B391" s="42" t="s">
        <v>943</v>
      </c>
      <c r="C391" s="42" t="s">
        <v>162</v>
      </c>
      <c r="D391" s="42" t="s">
        <v>187</v>
      </c>
      <c r="E391" s="42" t="s">
        <v>155</v>
      </c>
      <c r="F391" s="42" t="s">
        <v>156</v>
      </c>
      <c r="G391" s="42" t="s">
        <v>157</v>
      </c>
      <c r="H391" s="42">
        <v>55</v>
      </c>
      <c r="I391" s="43">
        <v>40340</v>
      </c>
      <c r="J391" s="44">
        <v>187389</v>
      </c>
      <c r="K391" s="45">
        <v>0.25</v>
      </c>
      <c r="L391" s="42" t="s">
        <v>158</v>
      </c>
      <c r="M391" s="42" t="s">
        <v>248</v>
      </c>
    </row>
    <row r="392" spans="1:13">
      <c r="A392" s="41" t="s">
        <v>745</v>
      </c>
      <c r="B392" s="42" t="s">
        <v>944</v>
      </c>
      <c r="C392" s="42" t="s">
        <v>145</v>
      </c>
      <c r="D392" s="42" t="s">
        <v>193</v>
      </c>
      <c r="E392" s="42" t="s">
        <v>164</v>
      </c>
      <c r="F392" s="42" t="s">
        <v>148</v>
      </c>
      <c r="G392" s="42" t="s">
        <v>165</v>
      </c>
      <c r="H392" s="42">
        <v>41</v>
      </c>
      <c r="I392" s="43">
        <v>39747</v>
      </c>
      <c r="J392" s="44">
        <v>131841</v>
      </c>
      <c r="K392" s="45">
        <v>0.13</v>
      </c>
      <c r="L392" s="42" t="s">
        <v>150</v>
      </c>
      <c r="M392" s="42" t="s">
        <v>216</v>
      </c>
    </row>
    <row r="393" spans="1:13">
      <c r="A393" s="41" t="s">
        <v>945</v>
      </c>
      <c r="B393" s="42" t="s">
        <v>946</v>
      </c>
      <c r="C393" s="42" t="s">
        <v>172</v>
      </c>
      <c r="D393" s="42" t="s">
        <v>187</v>
      </c>
      <c r="E393" s="42" t="s">
        <v>147</v>
      </c>
      <c r="F393" s="42" t="s">
        <v>156</v>
      </c>
      <c r="G393" s="42" t="s">
        <v>157</v>
      </c>
      <c r="H393" s="42">
        <v>34</v>
      </c>
      <c r="I393" s="43">
        <v>40750</v>
      </c>
      <c r="J393" s="44">
        <v>97231</v>
      </c>
      <c r="K393" s="45">
        <v>0</v>
      </c>
      <c r="L393" s="42" t="s">
        <v>158</v>
      </c>
      <c r="M393" s="42" t="s">
        <v>236</v>
      </c>
    </row>
    <row r="394" spans="1:13">
      <c r="A394" s="41" t="s">
        <v>947</v>
      </c>
      <c r="B394" s="42" t="s">
        <v>948</v>
      </c>
      <c r="C394" s="42" t="s">
        <v>145</v>
      </c>
      <c r="D394" s="42" t="s">
        <v>163</v>
      </c>
      <c r="E394" s="42" t="s">
        <v>177</v>
      </c>
      <c r="F394" s="42" t="s">
        <v>148</v>
      </c>
      <c r="G394" s="42" t="s">
        <v>157</v>
      </c>
      <c r="H394" s="42">
        <v>41</v>
      </c>
      <c r="I394" s="43">
        <v>38060</v>
      </c>
      <c r="J394" s="44">
        <v>155004</v>
      </c>
      <c r="K394" s="45">
        <v>0.12</v>
      </c>
      <c r="L394" s="42" t="s">
        <v>150</v>
      </c>
      <c r="M394" s="42" t="s">
        <v>188</v>
      </c>
    </row>
    <row r="395" spans="1:13">
      <c r="A395" s="41" t="s">
        <v>949</v>
      </c>
      <c r="B395" s="42" t="s">
        <v>950</v>
      </c>
      <c r="C395" s="42" t="s">
        <v>428</v>
      </c>
      <c r="D395" s="42" t="s">
        <v>146</v>
      </c>
      <c r="E395" s="42" t="s">
        <v>155</v>
      </c>
      <c r="F395" s="42" t="s">
        <v>156</v>
      </c>
      <c r="G395" s="42" t="s">
        <v>157</v>
      </c>
      <c r="H395" s="42">
        <v>40</v>
      </c>
      <c r="I395" s="43">
        <v>39293</v>
      </c>
      <c r="J395" s="44">
        <v>41859</v>
      </c>
      <c r="K395" s="45">
        <v>0</v>
      </c>
      <c r="L395" s="42" t="s">
        <v>150</v>
      </c>
      <c r="M395" s="42" t="s">
        <v>151</v>
      </c>
    </row>
    <row r="396" spans="1:13">
      <c r="A396" s="41" t="s">
        <v>951</v>
      </c>
      <c r="B396" s="42" t="s">
        <v>952</v>
      </c>
      <c r="C396" s="42" t="s">
        <v>239</v>
      </c>
      <c r="D396" s="42" t="s">
        <v>146</v>
      </c>
      <c r="E396" s="42" t="s">
        <v>155</v>
      </c>
      <c r="F396" s="42" t="s">
        <v>156</v>
      </c>
      <c r="G396" s="42" t="s">
        <v>149</v>
      </c>
      <c r="H396" s="42">
        <v>42</v>
      </c>
      <c r="I396" s="43">
        <v>38984</v>
      </c>
      <c r="J396" s="44">
        <v>52733</v>
      </c>
      <c r="K396" s="45">
        <v>0</v>
      </c>
      <c r="L396" s="42" t="s">
        <v>150</v>
      </c>
      <c r="M396" s="42" t="s">
        <v>166</v>
      </c>
    </row>
    <row r="397" spans="1:13">
      <c r="A397" s="41" t="s">
        <v>953</v>
      </c>
      <c r="B397" s="42" t="s">
        <v>954</v>
      </c>
      <c r="C397" s="42" t="s">
        <v>207</v>
      </c>
      <c r="D397" s="42" t="s">
        <v>193</v>
      </c>
      <c r="E397" s="42" t="s">
        <v>177</v>
      </c>
      <c r="F397" s="42" t="s">
        <v>156</v>
      </c>
      <c r="G397" s="42" t="s">
        <v>157</v>
      </c>
      <c r="H397" s="42">
        <v>31</v>
      </c>
      <c r="I397" s="43">
        <v>42250</v>
      </c>
      <c r="J397" s="44">
        <v>250953</v>
      </c>
      <c r="K397" s="45">
        <v>0.34</v>
      </c>
      <c r="L397" s="42" t="s">
        <v>150</v>
      </c>
      <c r="M397" s="42" t="s">
        <v>216</v>
      </c>
    </row>
    <row r="398" spans="1:13">
      <c r="A398" s="41" t="s">
        <v>955</v>
      </c>
      <c r="B398" s="42" t="s">
        <v>956</v>
      </c>
      <c r="C398" s="42" t="s">
        <v>162</v>
      </c>
      <c r="D398" s="42" t="s">
        <v>208</v>
      </c>
      <c r="E398" s="42" t="s">
        <v>147</v>
      </c>
      <c r="F398" s="42" t="s">
        <v>156</v>
      </c>
      <c r="G398" s="42" t="s">
        <v>157</v>
      </c>
      <c r="H398" s="42">
        <v>49</v>
      </c>
      <c r="I398" s="43">
        <v>36210</v>
      </c>
      <c r="J398" s="44">
        <v>191807</v>
      </c>
      <c r="K398" s="45">
        <v>0.21</v>
      </c>
      <c r="L398" s="42" t="s">
        <v>158</v>
      </c>
      <c r="M398" s="42" t="s">
        <v>159</v>
      </c>
    </row>
    <row r="399" spans="1:13">
      <c r="A399" s="41" t="s">
        <v>957</v>
      </c>
      <c r="B399" s="42" t="s">
        <v>958</v>
      </c>
      <c r="C399" s="42" t="s">
        <v>154</v>
      </c>
      <c r="D399" s="42" t="s">
        <v>146</v>
      </c>
      <c r="E399" s="42" t="s">
        <v>164</v>
      </c>
      <c r="F399" s="42" t="s">
        <v>156</v>
      </c>
      <c r="G399" s="42" t="s">
        <v>157</v>
      </c>
      <c r="H399" s="42">
        <v>42</v>
      </c>
      <c r="I399" s="43">
        <v>41813</v>
      </c>
      <c r="J399" s="44">
        <v>64677</v>
      </c>
      <c r="K399" s="45">
        <v>0</v>
      </c>
      <c r="L399" s="42" t="s">
        <v>158</v>
      </c>
      <c r="M399" s="42" t="s">
        <v>159</v>
      </c>
    </row>
    <row r="400" spans="1:13">
      <c r="A400" s="41" t="s">
        <v>507</v>
      </c>
      <c r="B400" s="42" t="s">
        <v>959</v>
      </c>
      <c r="C400" s="42" t="s">
        <v>145</v>
      </c>
      <c r="D400" s="42" t="s">
        <v>146</v>
      </c>
      <c r="E400" s="42" t="s">
        <v>177</v>
      </c>
      <c r="F400" s="42" t="s">
        <v>156</v>
      </c>
      <c r="G400" s="42" t="s">
        <v>165</v>
      </c>
      <c r="H400" s="42">
        <v>46</v>
      </c>
      <c r="I400" s="43">
        <v>38244</v>
      </c>
      <c r="J400" s="44">
        <v>130274</v>
      </c>
      <c r="K400" s="45">
        <v>0.11</v>
      </c>
      <c r="L400" s="42" t="s">
        <v>150</v>
      </c>
      <c r="M400" s="42" t="s">
        <v>166</v>
      </c>
    </row>
    <row r="401" spans="1:13">
      <c r="A401" s="41" t="s">
        <v>960</v>
      </c>
      <c r="B401" s="42" t="s">
        <v>961</v>
      </c>
      <c r="C401" s="42" t="s">
        <v>346</v>
      </c>
      <c r="D401" s="42" t="s">
        <v>146</v>
      </c>
      <c r="E401" s="42" t="s">
        <v>147</v>
      </c>
      <c r="F401" s="42" t="s">
        <v>156</v>
      </c>
      <c r="G401" s="42" t="s">
        <v>157</v>
      </c>
      <c r="H401" s="42">
        <v>37</v>
      </c>
      <c r="I401" s="43">
        <v>42922</v>
      </c>
      <c r="J401" s="44">
        <v>96331</v>
      </c>
      <c r="K401" s="45">
        <v>0</v>
      </c>
      <c r="L401" s="42" t="s">
        <v>158</v>
      </c>
      <c r="M401" s="42" t="s">
        <v>202</v>
      </c>
    </row>
    <row r="402" spans="1:13">
      <c r="A402" s="41" t="s">
        <v>962</v>
      </c>
      <c r="B402" s="42" t="s">
        <v>963</v>
      </c>
      <c r="C402" s="42" t="s">
        <v>145</v>
      </c>
      <c r="D402" s="42" t="s">
        <v>163</v>
      </c>
      <c r="E402" s="42" t="s">
        <v>147</v>
      </c>
      <c r="F402" s="42" t="s">
        <v>148</v>
      </c>
      <c r="G402" s="42" t="s">
        <v>165</v>
      </c>
      <c r="H402" s="42">
        <v>51</v>
      </c>
      <c r="I402" s="43">
        <v>38835</v>
      </c>
      <c r="J402" s="44">
        <v>150758</v>
      </c>
      <c r="K402" s="45">
        <v>0.13</v>
      </c>
      <c r="L402" s="42" t="s">
        <v>150</v>
      </c>
      <c r="M402" s="42" t="s">
        <v>166</v>
      </c>
    </row>
    <row r="403" spans="1:13">
      <c r="A403" s="41" t="s">
        <v>964</v>
      </c>
      <c r="B403" s="42" t="s">
        <v>965</v>
      </c>
      <c r="C403" s="42" t="s">
        <v>162</v>
      </c>
      <c r="D403" s="42" t="s">
        <v>197</v>
      </c>
      <c r="E403" s="42" t="s">
        <v>177</v>
      </c>
      <c r="F403" s="42" t="s">
        <v>156</v>
      </c>
      <c r="G403" s="42" t="s">
        <v>213</v>
      </c>
      <c r="H403" s="42">
        <v>46</v>
      </c>
      <c r="I403" s="43">
        <v>41839</v>
      </c>
      <c r="J403" s="44">
        <v>173629</v>
      </c>
      <c r="K403" s="45">
        <v>0.21</v>
      </c>
      <c r="L403" s="42" t="s">
        <v>221</v>
      </c>
      <c r="M403" s="42" t="s">
        <v>316</v>
      </c>
    </row>
    <row r="404" spans="1:13">
      <c r="A404" s="41" t="s">
        <v>966</v>
      </c>
      <c r="B404" s="42" t="s">
        <v>967</v>
      </c>
      <c r="C404" s="42" t="s">
        <v>470</v>
      </c>
      <c r="D404" s="42" t="s">
        <v>146</v>
      </c>
      <c r="E404" s="42" t="s">
        <v>177</v>
      </c>
      <c r="F404" s="42" t="s">
        <v>156</v>
      </c>
      <c r="G404" s="42" t="s">
        <v>149</v>
      </c>
      <c r="H404" s="42">
        <v>55</v>
      </c>
      <c r="I404" s="43">
        <v>35919</v>
      </c>
      <c r="J404" s="44">
        <v>62174</v>
      </c>
      <c r="K404" s="45">
        <v>0</v>
      </c>
      <c r="L404" s="42" t="s">
        <v>150</v>
      </c>
      <c r="M404" s="42" t="s">
        <v>166</v>
      </c>
    </row>
    <row r="405" spans="1:13">
      <c r="A405" s="41" t="s">
        <v>968</v>
      </c>
      <c r="B405" s="42" t="s">
        <v>969</v>
      </c>
      <c r="C405" s="42" t="s">
        <v>242</v>
      </c>
      <c r="D405" s="42" t="s">
        <v>187</v>
      </c>
      <c r="E405" s="42" t="s">
        <v>155</v>
      </c>
      <c r="F405" s="42" t="s">
        <v>156</v>
      </c>
      <c r="G405" s="42" t="s">
        <v>165</v>
      </c>
      <c r="H405" s="42">
        <v>43</v>
      </c>
      <c r="I405" s="43">
        <v>43028</v>
      </c>
      <c r="J405" s="44">
        <v>56555</v>
      </c>
      <c r="K405" s="45">
        <v>0</v>
      </c>
      <c r="L405" s="42" t="s">
        <v>150</v>
      </c>
      <c r="M405" s="42" t="s">
        <v>173</v>
      </c>
    </row>
    <row r="406" spans="1:13">
      <c r="A406" s="41" t="s">
        <v>970</v>
      </c>
      <c r="B406" s="42" t="s">
        <v>971</v>
      </c>
      <c r="C406" s="42" t="s">
        <v>242</v>
      </c>
      <c r="D406" s="42" t="s">
        <v>208</v>
      </c>
      <c r="E406" s="42" t="s">
        <v>155</v>
      </c>
      <c r="F406" s="42" t="s">
        <v>156</v>
      </c>
      <c r="G406" s="42" t="s">
        <v>165</v>
      </c>
      <c r="H406" s="42">
        <v>48</v>
      </c>
      <c r="I406" s="43">
        <v>38623</v>
      </c>
      <c r="J406" s="44">
        <v>74655</v>
      </c>
      <c r="K406" s="45">
        <v>0</v>
      </c>
      <c r="L406" s="42" t="s">
        <v>150</v>
      </c>
      <c r="M406" s="42" t="s">
        <v>188</v>
      </c>
    </row>
    <row r="407" spans="1:13">
      <c r="A407" s="41" t="s">
        <v>972</v>
      </c>
      <c r="B407" s="42" t="s">
        <v>973</v>
      </c>
      <c r="C407" s="42" t="s">
        <v>397</v>
      </c>
      <c r="D407" s="42" t="s">
        <v>146</v>
      </c>
      <c r="E407" s="42" t="s">
        <v>177</v>
      </c>
      <c r="F407" s="42" t="s">
        <v>156</v>
      </c>
      <c r="G407" s="42" t="s">
        <v>165</v>
      </c>
      <c r="H407" s="42">
        <v>48</v>
      </c>
      <c r="I407" s="43">
        <v>37844</v>
      </c>
      <c r="J407" s="44">
        <v>93017</v>
      </c>
      <c r="K407" s="45">
        <v>0</v>
      </c>
      <c r="L407" s="42" t="s">
        <v>150</v>
      </c>
      <c r="M407" s="42" t="s">
        <v>151</v>
      </c>
    </row>
    <row r="408" spans="1:13">
      <c r="A408" s="41" t="s">
        <v>974</v>
      </c>
      <c r="B408" s="42" t="s">
        <v>975</v>
      </c>
      <c r="C408" s="42" t="s">
        <v>172</v>
      </c>
      <c r="D408" s="42" t="s">
        <v>208</v>
      </c>
      <c r="E408" s="42" t="s">
        <v>155</v>
      </c>
      <c r="F408" s="42" t="s">
        <v>156</v>
      </c>
      <c r="G408" s="42" t="s">
        <v>157</v>
      </c>
      <c r="H408" s="42">
        <v>51</v>
      </c>
      <c r="I408" s="43">
        <v>41013</v>
      </c>
      <c r="J408" s="44">
        <v>82300</v>
      </c>
      <c r="K408" s="45">
        <v>0</v>
      </c>
      <c r="L408" s="42" t="s">
        <v>158</v>
      </c>
      <c r="M408" s="42" t="s">
        <v>248</v>
      </c>
    </row>
    <row r="409" spans="1:13">
      <c r="A409" s="41" t="s">
        <v>976</v>
      </c>
      <c r="B409" s="42" t="s">
        <v>977</v>
      </c>
      <c r="C409" s="42" t="s">
        <v>276</v>
      </c>
      <c r="D409" s="42" t="s">
        <v>197</v>
      </c>
      <c r="E409" s="42" t="s">
        <v>147</v>
      </c>
      <c r="F409" s="42" t="s">
        <v>148</v>
      </c>
      <c r="G409" s="42" t="s">
        <v>165</v>
      </c>
      <c r="H409" s="42">
        <v>46</v>
      </c>
      <c r="I409" s="43">
        <v>39471</v>
      </c>
      <c r="J409" s="44">
        <v>91621</v>
      </c>
      <c r="K409" s="45">
        <v>0</v>
      </c>
      <c r="L409" s="42" t="s">
        <v>150</v>
      </c>
      <c r="M409" s="42" t="s">
        <v>166</v>
      </c>
    </row>
    <row r="410" spans="1:13">
      <c r="A410" s="41" t="s">
        <v>978</v>
      </c>
      <c r="B410" s="42" t="s">
        <v>979</v>
      </c>
      <c r="C410" s="42" t="s">
        <v>172</v>
      </c>
      <c r="D410" s="42" t="s">
        <v>208</v>
      </c>
      <c r="E410" s="42" t="s">
        <v>147</v>
      </c>
      <c r="F410" s="42" t="s">
        <v>156</v>
      </c>
      <c r="G410" s="42" t="s">
        <v>213</v>
      </c>
      <c r="H410" s="42">
        <v>33</v>
      </c>
      <c r="I410" s="43">
        <v>41973</v>
      </c>
      <c r="J410" s="44">
        <v>91280</v>
      </c>
      <c r="K410" s="45">
        <v>0</v>
      </c>
      <c r="L410" s="42" t="s">
        <v>150</v>
      </c>
      <c r="M410" s="42" t="s">
        <v>184</v>
      </c>
    </row>
    <row r="411" spans="1:13">
      <c r="A411" s="41" t="s">
        <v>980</v>
      </c>
      <c r="B411" s="42" t="s">
        <v>981</v>
      </c>
      <c r="C411" s="42" t="s">
        <v>282</v>
      </c>
      <c r="D411" s="42" t="s">
        <v>193</v>
      </c>
      <c r="E411" s="42" t="s">
        <v>155</v>
      </c>
      <c r="F411" s="42" t="s">
        <v>148</v>
      </c>
      <c r="G411" s="42" t="s">
        <v>149</v>
      </c>
      <c r="H411" s="42">
        <v>42</v>
      </c>
      <c r="I411" s="43">
        <v>44092</v>
      </c>
      <c r="J411" s="44">
        <v>47071</v>
      </c>
      <c r="K411" s="45">
        <v>0</v>
      </c>
      <c r="L411" s="42" t="s">
        <v>150</v>
      </c>
      <c r="M411" s="42" t="s">
        <v>216</v>
      </c>
    </row>
    <row r="412" spans="1:13">
      <c r="A412" s="41" t="s">
        <v>982</v>
      </c>
      <c r="B412" s="42" t="s">
        <v>983</v>
      </c>
      <c r="C412" s="42" t="s">
        <v>540</v>
      </c>
      <c r="D412" s="42" t="s">
        <v>146</v>
      </c>
      <c r="E412" s="42" t="s">
        <v>155</v>
      </c>
      <c r="F412" s="42" t="s">
        <v>148</v>
      </c>
      <c r="G412" s="42" t="s">
        <v>165</v>
      </c>
      <c r="H412" s="42">
        <v>55</v>
      </c>
      <c r="I412" s="43">
        <v>40868</v>
      </c>
      <c r="J412" s="44">
        <v>81218</v>
      </c>
      <c r="K412" s="45">
        <v>0</v>
      </c>
      <c r="L412" s="42" t="s">
        <v>150</v>
      </c>
      <c r="M412" s="42" t="s">
        <v>166</v>
      </c>
    </row>
    <row r="413" spans="1:13">
      <c r="A413" s="41" t="s">
        <v>984</v>
      </c>
      <c r="B413" s="42" t="s">
        <v>985</v>
      </c>
      <c r="C413" s="42" t="s">
        <v>207</v>
      </c>
      <c r="D413" s="42" t="s">
        <v>197</v>
      </c>
      <c r="E413" s="42" t="s">
        <v>155</v>
      </c>
      <c r="F413" s="42" t="s">
        <v>148</v>
      </c>
      <c r="G413" s="42" t="s">
        <v>157</v>
      </c>
      <c r="H413" s="42">
        <v>50</v>
      </c>
      <c r="I413" s="43">
        <v>39734</v>
      </c>
      <c r="J413" s="44">
        <v>181801</v>
      </c>
      <c r="K413" s="45">
        <v>0.4</v>
      </c>
      <c r="L413" s="42" t="s">
        <v>158</v>
      </c>
      <c r="M413" s="42" t="s">
        <v>159</v>
      </c>
    </row>
    <row r="414" spans="1:13">
      <c r="A414" s="41" t="s">
        <v>986</v>
      </c>
      <c r="B414" s="42" t="s">
        <v>987</v>
      </c>
      <c r="C414" s="42" t="s">
        <v>176</v>
      </c>
      <c r="D414" s="42" t="s">
        <v>53</v>
      </c>
      <c r="E414" s="42" t="s">
        <v>155</v>
      </c>
      <c r="F414" s="42" t="s">
        <v>148</v>
      </c>
      <c r="G414" s="42" t="s">
        <v>165</v>
      </c>
      <c r="H414" s="42">
        <v>26</v>
      </c>
      <c r="I414" s="43">
        <v>44521</v>
      </c>
      <c r="J414" s="44">
        <v>63137</v>
      </c>
      <c r="K414" s="45">
        <v>0</v>
      </c>
      <c r="L414" s="42" t="s">
        <v>150</v>
      </c>
      <c r="M414" s="42" t="s">
        <v>166</v>
      </c>
    </row>
    <row r="415" spans="1:13">
      <c r="A415" s="41" t="s">
        <v>988</v>
      </c>
      <c r="B415" s="42" t="s">
        <v>989</v>
      </c>
      <c r="C415" s="42" t="s">
        <v>207</v>
      </c>
      <c r="D415" s="42" t="s">
        <v>197</v>
      </c>
      <c r="E415" s="42" t="s">
        <v>155</v>
      </c>
      <c r="F415" s="42" t="s">
        <v>148</v>
      </c>
      <c r="G415" s="42" t="s">
        <v>157</v>
      </c>
      <c r="H415" s="42">
        <v>55</v>
      </c>
      <c r="I415" s="43">
        <v>43345</v>
      </c>
      <c r="J415" s="44">
        <v>221465</v>
      </c>
      <c r="K415" s="45">
        <v>0.34</v>
      </c>
      <c r="L415" s="42" t="s">
        <v>158</v>
      </c>
      <c r="M415" s="42" t="s">
        <v>248</v>
      </c>
    </row>
    <row r="416" spans="1:13">
      <c r="A416" s="41" t="s">
        <v>990</v>
      </c>
      <c r="B416" s="42" t="s">
        <v>991</v>
      </c>
      <c r="C416" s="42" t="s">
        <v>232</v>
      </c>
      <c r="D416" s="42" t="s">
        <v>197</v>
      </c>
      <c r="E416" s="42" t="s">
        <v>147</v>
      </c>
      <c r="F416" s="42" t="s">
        <v>148</v>
      </c>
      <c r="G416" s="42" t="s">
        <v>157</v>
      </c>
      <c r="H416" s="42">
        <v>50</v>
      </c>
      <c r="I416" s="43">
        <v>41404</v>
      </c>
      <c r="J416" s="44">
        <v>79388</v>
      </c>
      <c r="K416" s="45">
        <v>0</v>
      </c>
      <c r="L416" s="42" t="s">
        <v>150</v>
      </c>
      <c r="M416" s="42" t="s">
        <v>188</v>
      </c>
    </row>
    <row r="417" spans="1:13">
      <c r="A417" s="41" t="s">
        <v>992</v>
      </c>
      <c r="B417" s="42" t="s">
        <v>993</v>
      </c>
      <c r="C417" s="42" t="s">
        <v>470</v>
      </c>
      <c r="D417" s="42" t="s">
        <v>146</v>
      </c>
      <c r="E417" s="42" t="s">
        <v>155</v>
      </c>
      <c r="F417" s="42" t="s">
        <v>148</v>
      </c>
      <c r="G417" s="42" t="s">
        <v>165</v>
      </c>
      <c r="H417" s="42">
        <v>28</v>
      </c>
      <c r="I417" s="43">
        <v>43122</v>
      </c>
      <c r="J417" s="44">
        <v>68176</v>
      </c>
      <c r="K417" s="45">
        <v>0</v>
      </c>
      <c r="L417" s="42" t="s">
        <v>150</v>
      </c>
      <c r="M417" s="42" t="s">
        <v>151</v>
      </c>
    </row>
    <row r="418" spans="1:13">
      <c r="A418" s="41" t="s">
        <v>986</v>
      </c>
      <c r="B418" s="42" t="s">
        <v>994</v>
      </c>
      <c r="C418" s="42" t="s">
        <v>145</v>
      </c>
      <c r="D418" s="42" t="s">
        <v>163</v>
      </c>
      <c r="E418" s="42" t="s">
        <v>147</v>
      </c>
      <c r="F418" s="42" t="s">
        <v>148</v>
      </c>
      <c r="G418" s="42" t="s">
        <v>213</v>
      </c>
      <c r="H418" s="42">
        <v>39</v>
      </c>
      <c r="I418" s="43">
        <v>43756</v>
      </c>
      <c r="J418" s="44">
        <v>122829</v>
      </c>
      <c r="K418" s="45">
        <v>0.11</v>
      </c>
      <c r="L418" s="42" t="s">
        <v>150</v>
      </c>
      <c r="M418" s="42" t="s">
        <v>166</v>
      </c>
    </row>
    <row r="419" spans="1:13">
      <c r="A419" s="41" t="s">
        <v>995</v>
      </c>
      <c r="B419" s="42" t="s">
        <v>996</v>
      </c>
      <c r="C419" s="42" t="s">
        <v>145</v>
      </c>
      <c r="D419" s="42" t="s">
        <v>208</v>
      </c>
      <c r="E419" s="42" t="s">
        <v>164</v>
      </c>
      <c r="F419" s="42" t="s">
        <v>148</v>
      </c>
      <c r="G419" s="42" t="s">
        <v>157</v>
      </c>
      <c r="H419" s="42">
        <v>31</v>
      </c>
      <c r="I419" s="43">
        <v>43695</v>
      </c>
      <c r="J419" s="44">
        <v>126353</v>
      </c>
      <c r="K419" s="45">
        <v>0.12</v>
      </c>
      <c r="L419" s="42" t="s">
        <v>158</v>
      </c>
      <c r="M419" s="42" t="s">
        <v>202</v>
      </c>
    </row>
    <row r="420" spans="1:13">
      <c r="A420" s="41" t="s">
        <v>997</v>
      </c>
      <c r="B420" s="42" t="s">
        <v>998</v>
      </c>
      <c r="C420" s="42" t="s">
        <v>162</v>
      </c>
      <c r="D420" s="42" t="s">
        <v>187</v>
      </c>
      <c r="E420" s="42" t="s">
        <v>164</v>
      </c>
      <c r="F420" s="42" t="s">
        <v>148</v>
      </c>
      <c r="G420" s="42" t="s">
        <v>157</v>
      </c>
      <c r="H420" s="42">
        <v>55</v>
      </c>
      <c r="I420" s="43">
        <v>40468</v>
      </c>
      <c r="J420" s="44">
        <v>188727</v>
      </c>
      <c r="K420" s="45">
        <v>0.23</v>
      </c>
      <c r="L420" s="42" t="s">
        <v>158</v>
      </c>
      <c r="M420" s="42" t="s">
        <v>248</v>
      </c>
    </row>
    <row r="421" spans="1:13">
      <c r="A421" s="41" t="s">
        <v>690</v>
      </c>
      <c r="B421" s="42" t="s">
        <v>999</v>
      </c>
      <c r="C421" s="42" t="s">
        <v>172</v>
      </c>
      <c r="D421" s="42" t="s">
        <v>53</v>
      </c>
      <c r="E421" s="42" t="s">
        <v>147</v>
      </c>
      <c r="F421" s="42" t="s">
        <v>156</v>
      </c>
      <c r="G421" s="42" t="s">
        <v>157</v>
      </c>
      <c r="H421" s="42">
        <v>52</v>
      </c>
      <c r="I421" s="43">
        <v>34383</v>
      </c>
      <c r="J421" s="44">
        <v>99624</v>
      </c>
      <c r="K421" s="45">
        <v>0</v>
      </c>
      <c r="L421" s="42" t="s">
        <v>150</v>
      </c>
      <c r="M421" s="42" t="s">
        <v>151</v>
      </c>
    </row>
    <row r="422" spans="1:13">
      <c r="A422" s="41" t="s">
        <v>1000</v>
      </c>
      <c r="B422" s="42" t="s">
        <v>1001</v>
      </c>
      <c r="C422" s="42" t="s">
        <v>180</v>
      </c>
      <c r="D422" s="42" t="s">
        <v>53</v>
      </c>
      <c r="E422" s="42" t="s">
        <v>164</v>
      </c>
      <c r="F422" s="42" t="s">
        <v>148</v>
      </c>
      <c r="G422" s="42" t="s">
        <v>157</v>
      </c>
      <c r="H422" s="42">
        <v>55</v>
      </c>
      <c r="I422" s="43">
        <v>41202</v>
      </c>
      <c r="J422" s="44">
        <v>108686</v>
      </c>
      <c r="K422" s="45">
        <v>0.06</v>
      </c>
      <c r="L422" s="42" t="s">
        <v>150</v>
      </c>
      <c r="M422" s="42" t="s">
        <v>216</v>
      </c>
    </row>
    <row r="423" spans="1:13">
      <c r="A423" s="41" t="s">
        <v>1002</v>
      </c>
      <c r="B423" s="42" t="s">
        <v>1003</v>
      </c>
      <c r="C423" s="42" t="s">
        <v>183</v>
      </c>
      <c r="D423" s="42" t="s">
        <v>187</v>
      </c>
      <c r="E423" s="42" t="s">
        <v>177</v>
      </c>
      <c r="F423" s="42" t="s">
        <v>148</v>
      </c>
      <c r="G423" s="42" t="s">
        <v>213</v>
      </c>
      <c r="H423" s="42">
        <v>56</v>
      </c>
      <c r="I423" s="43">
        <v>34802</v>
      </c>
      <c r="J423" s="44">
        <v>50857</v>
      </c>
      <c r="K423" s="45">
        <v>0</v>
      </c>
      <c r="L423" s="42" t="s">
        <v>221</v>
      </c>
      <c r="M423" s="42" t="s">
        <v>222</v>
      </c>
    </row>
    <row r="424" spans="1:13">
      <c r="A424" s="41" t="s">
        <v>1004</v>
      </c>
      <c r="B424" s="42" t="s">
        <v>1005</v>
      </c>
      <c r="C424" s="42" t="s">
        <v>279</v>
      </c>
      <c r="D424" s="42" t="s">
        <v>197</v>
      </c>
      <c r="E424" s="42" t="s">
        <v>155</v>
      </c>
      <c r="F424" s="42" t="s">
        <v>156</v>
      </c>
      <c r="G424" s="42" t="s">
        <v>165</v>
      </c>
      <c r="H424" s="42">
        <v>47</v>
      </c>
      <c r="I424" s="43">
        <v>36893</v>
      </c>
      <c r="J424" s="44">
        <v>120628</v>
      </c>
      <c r="K424" s="45">
        <v>0</v>
      </c>
      <c r="L424" s="42" t="s">
        <v>150</v>
      </c>
      <c r="M424" s="42" t="s">
        <v>166</v>
      </c>
    </row>
    <row r="425" spans="1:13">
      <c r="A425" s="41" t="s">
        <v>1006</v>
      </c>
      <c r="B425" s="42" t="s">
        <v>1007</v>
      </c>
      <c r="C425" s="42" t="s">
        <v>162</v>
      </c>
      <c r="D425" s="42" t="s">
        <v>53</v>
      </c>
      <c r="E425" s="42" t="s">
        <v>164</v>
      </c>
      <c r="F425" s="42" t="s">
        <v>148</v>
      </c>
      <c r="G425" s="42" t="s">
        <v>165</v>
      </c>
      <c r="H425" s="42">
        <v>63</v>
      </c>
      <c r="I425" s="43">
        <v>43996</v>
      </c>
      <c r="J425" s="44">
        <v>181216</v>
      </c>
      <c r="K425" s="45">
        <v>0.27</v>
      </c>
      <c r="L425" s="42" t="s">
        <v>150</v>
      </c>
      <c r="M425" s="42" t="s">
        <v>216</v>
      </c>
    </row>
    <row r="426" spans="1:13">
      <c r="A426" s="41" t="s">
        <v>1008</v>
      </c>
      <c r="B426" s="42" t="s">
        <v>1009</v>
      </c>
      <c r="C426" s="42" t="s">
        <v>183</v>
      </c>
      <c r="D426" s="42" t="s">
        <v>163</v>
      </c>
      <c r="E426" s="42" t="s">
        <v>177</v>
      </c>
      <c r="F426" s="42" t="s">
        <v>148</v>
      </c>
      <c r="G426" s="42" t="s">
        <v>165</v>
      </c>
      <c r="H426" s="42">
        <v>63</v>
      </c>
      <c r="I426" s="43">
        <v>40984</v>
      </c>
      <c r="J426" s="44">
        <v>46081</v>
      </c>
      <c r="K426" s="45">
        <v>0</v>
      </c>
      <c r="L426" s="42" t="s">
        <v>150</v>
      </c>
      <c r="M426" s="42" t="s">
        <v>166</v>
      </c>
    </row>
    <row r="427" spans="1:13">
      <c r="A427" s="41" t="s">
        <v>1010</v>
      </c>
      <c r="B427" s="42" t="s">
        <v>1011</v>
      </c>
      <c r="C427" s="42" t="s">
        <v>145</v>
      </c>
      <c r="D427" s="42" t="s">
        <v>187</v>
      </c>
      <c r="E427" s="42" t="s">
        <v>177</v>
      </c>
      <c r="F427" s="42" t="s">
        <v>148</v>
      </c>
      <c r="G427" s="42" t="s">
        <v>165</v>
      </c>
      <c r="H427" s="42">
        <v>55</v>
      </c>
      <c r="I427" s="43">
        <v>38135</v>
      </c>
      <c r="J427" s="44">
        <v>159885</v>
      </c>
      <c r="K427" s="45">
        <v>0.12</v>
      </c>
      <c r="L427" s="42" t="s">
        <v>150</v>
      </c>
      <c r="M427" s="42" t="s">
        <v>216</v>
      </c>
    </row>
    <row r="428" spans="1:13">
      <c r="A428" s="41" t="s">
        <v>1012</v>
      </c>
      <c r="B428" s="42" t="s">
        <v>1013</v>
      </c>
      <c r="C428" s="42" t="s">
        <v>162</v>
      </c>
      <c r="D428" s="42" t="s">
        <v>53</v>
      </c>
      <c r="E428" s="42" t="s">
        <v>155</v>
      </c>
      <c r="F428" s="42" t="s">
        <v>148</v>
      </c>
      <c r="G428" s="42" t="s">
        <v>165</v>
      </c>
      <c r="H428" s="42">
        <v>55</v>
      </c>
      <c r="I428" s="43">
        <v>35001</v>
      </c>
      <c r="J428" s="44">
        <v>153271</v>
      </c>
      <c r="K428" s="45">
        <v>0.15</v>
      </c>
      <c r="L428" s="42" t="s">
        <v>150</v>
      </c>
      <c r="M428" s="42" t="s">
        <v>188</v>
      </c>
    </row>
    <row r="429" spans="1:13">
      <c r="A429" s="41" t="s">
        <v>1014</v>
      </c>
      <c r="B429" s="42" t="s">
        <v>1015</v>
      </c>
      <c r="C429" s="42" t="s">
        <v>180</v>
      </c>
      <c r="D429" s="42" t="s">
        <v>193</v>
      </c>
      <c r="E429" s="42" t="s">
        <v>155</v>
      </c>
      <c r="F429" s="42" t="s">
        <v>156</v>
      </c>
      <c r="G429" s="42" t="s">
        <v>157</v>
      </c>
      <c r="H429" s="42">
        <v>42</v>
      </c>
      <c r="I429" s="43">
        <v>40159</v>
      </c>
      <c r="J429" s="44">
        <v>114242</v>
      </c>
      <c r="K429" s="45">
        <v>0.08</v>
      </c>
      <c r="L429" s="42" t="s">
        <v>150</v>
      </c>
      <c r="M429" s="42" t="s">
        <v>173</v>
      </c>
    </row>
    <row r="430" spans="1:13">
      <c r="A430" s="41" t="s">
        <v>1016</v>
      </c>
      <c r="B430" s="42" t="s">
        <v>1017</v>
      </c>
      <c r="C430" s="42" t="s">
        <v>239</v>
      </c>
      <c r="D430" s="42" t="s">
        <v>146</v>
      </c>
      <c r="E430" s="42" t="s">
        <v>164</v>
      </c>
      <c r="F430" s="42" t="s">
        <v>148</v>
      </c>
      <c r="G430" s="42" t="s">
        <v>157</v>
      </c>
      <c r="H430" s="42">
        <v>39</v>
      </c>
      <c r="I430" s="43">
        <v>44153</v>
      </c>
      <c r="J430" s="44">
        <v>48415</v>
      </c>
      <c r="K430" s="45">
        <v>0</v>
      </c>
      <c r="L430" s="42" t="s">
        <v>158</v>
      </c>
      <c r="M430" s="42" t="s">
        <v>202</v>
      </c>
    </row>
    <row r="431" spans="1:13">
      <c r="A431" s="41" t="s">
        <v>1018</v>
      </c>
      <c r="B431" s="42" t="s">
        <v>1019</v>
      </c>
      <c r="C431" s="42" t="s">
        <v>375</v>
      </c>
      <c r="D431" s="42" t="s">
        <v>197</v>
      </c>
      <c r="E431" s="42" t="s">
        <v>155</v>
      </c>
      <c r="F431" s="42" t="s">
        <v>156</v>
      </c>
      <c r="G431" s="42" t="s">
        <v>213</v>
      </c>
      <c r="H431" s="42">
        <v>35</v>
      </c>
      <c r="I431" s="43">
        <v>42878</v>
      </c>
      <c r="J431" s="44">
        <v>65566</v>
      </c>
      <c r="K431" s="45">
        <v>0</v>
      </c>
      <c r="L431" s="42" t="s">
        <v>150</v>
      </c>
      <c r="M431" s="42" t="s">
        <v>151</v>
      </c>
    </row>
    <row r="432" spans="1:13">
      <c r="A432" s="41" t="s">
        <v>1020</v>
      </c>
      <c r="B432" s="42" t="s">
        <v>1021</v>
      </c>
      <c r="C432" s="42" t="s">
        <v>145</v>
      </c>
      <c r="D432" s="42" t="s">
        <v>208</v>
      </c>
      <c r="E432" s="42" t="s">
        <v>147</v>
      </c>
      <c r="F432" s="42" t="s">
        <v>156</v>
      </c>
      <c r="G432" s="42" t="s">
        <v>157</v>
      </c>
      <c r="H432" s="42">
        <v>45</v>
      </c>
      <c r="I432" s="43">
        <v>37014</v>
      </c>
      <c r="J432" s="44">
        <v>147752</v>
      </c>
      <c r="K432" s="45">
        <v>0.12</v>
      </c>
      <c r="L432" s="42" t="s">
        <v>158</v>
      </c>
      <c r="M432" s="42" t="s">
        <v>202</v>
      </c>
    </row>
    <row r="433" spans="1:13">
      <c r="A433" s="41" t="s">
        <v>1022</v>
      </c>
      <c r="B433" s="42" t="s">
        <v>1023</v>
      </c>
      <c r="C433" s="42" t="s">
        <v>145</v>
      </c>
      <c r="D433" s="42" t="s">
        <v>208</v>
      </c>
      <c r="E433" s="42" t="s">
        <v>155</v>
      </c>
      <c r="F433" s="42" t="s">
        <v>148</v>
      </c>
      <c r="G433" s="42" t="s">
        <v>157</v>
      </c>
      <c r="H433" s="42">
        <v>25</v>
      </c>
      <c r="I433" s="43">
        <v>44453</v>
      </c>
      <c r="J433" s="44">
        <v>136810</v>
      </c>
      <c r="K433" s="45">
        <v>0.14000000000000001</v>
      </c>
      <c r="L433" s="42" t="s">
        <v>158</v>
      </c>
      <c r="M433" s="42" t="s">
        <v>159</v>
      </c>
    </row>
    <row r="434" spans="1:13">
      <c r="A434" s="41" t="s">
        <v>1024</v>
      </c>
      <c r="B434" s="42" t="s">
        <v>1025</v>
      </c>
      <c r="C434" s="42" t="s">
        <v>183</v>
      </c>
      <c r="D434" s="42" t="s">
        <v>53</v>
      </c>
      <c r="E434" s="42" t="s">
        <v>177</v>
      </c>
      <c r="F434" s="42" t="s">
        <v>156</v>
      </c>
      <c r="G434" s="42" t="s">
        <v>165</v>
      </c>
      <c r="H434" s="42">
        <v>47</v>
      </c>
      <c r="I434" s="43">
        <v>41333</v>
      </c>
      <c r="J434" s="44">
        <v>54635</v>
      </c>
      <c r="K434" s="45">
        <v>0</v>
      </c>
      <c r="L434" s="42" t="s">
        <v>150</v>
      </c>
      <c r="M434" s="42" t="s">
        <v>166</v>
      </c>
    </row>
    <row r="435" spans="1:13">
      <c r="A435" s="41" t="s">
        <v>1026</v>
      </c>
      <c r="B435" s="42" t="s">
        <v>1027</v>
      </c>
      <c r="C435" s="42" t="s">
        <v>305</v>
      </c>
      <c r="D435" s="42" t="s">
        <v>146</v>
      </c>
      <c r="E435" s="42" t="s">
        <v>177</v>
      </c>
      <c r="F435" s="42" t="s">
        <v>148</v>
      </c>
      <c r="G435" s="42" t="s">
        <v>165</v>
      </c>
      <c r="H435" s="42">
        <v>42</v>
      </c>
      <c r="I435" s="43">
        <v>43866</v>
      </c>
      <c r="J435" s="44">
        <v>96636</v>
      </c>
      <c r="K435" s="45">
        <v>0</v>
      </c>
      <c r="L435" s="42" t="s">
        <v>150</v>
      </c>
      <c r="M435" s="42" t="s">
        <v>216</v>
      </c>
    </row>
    <row r="436" spans="1:13">
      <c r="A436" s="41" t="s">
        <v>1028</v>
      </c>
      <c r="B436" s="42" t="s">
        <v>1029</v>
      </c>
      <c r="C436" s="42" t="s">
        <v>397</v>
      </c>
      <c r="D436" s="42" t="s">
        <v>146</v>
      </c>
      <c r="E436" s="42" t="s">
        <v>155</v>
      </c>
      <c r="F436" s="42" t="s">
        <v>148</v>
      </c>
      <c r="G436" s="42" t="s">
        <v>149</v>
      </c>
      <c r="H436" s="42">
        <v>35</v>
      </c>
      <c r="I436" s="43">
        <v>41941</v>
      </c>
      <c r="J436" s="44">
        <v>91592</v>
      </c>
      <c r="K436" s="45">
        <v>0</v>
      </c>
      <c r="L436" s="42" t="s">
        <v>150</v>
      </c>
      <c r="M436" s="42" t="s">
        <v>166</v>
      </c>
    </row>
    <row r="437" spans="1:13">
      <c r="A437" s="41" t="s">
        <v>1030</v>
      </c>
      <c r="B437" s="42" t="s">
        <v>1031</v>
      </c>
      <c r="C437" s="42" t="s">
        <v>282</v>
      </c>
      <c r="D437" s="42" t="s">
        <v>193</v>
      </c>
      <c r="E437" s="42" t="s">
        <v>147</v>
      </c>
      <c r="F437" s="42" t="s">
        <v>148</v>
      </c>
      <c r="G437" s="42" t="s">
        <v>157</v>
      </c>
      <c r="H437" s="42">
        <v>45</v>
      </c>
      <c r="I437" s="43">
        <v>36755</v>
      </c>
      <c r="J437" s="44">
        <v>55563</v>
      </c>
      <c r="K437" s="45">
        <v>0</v>
      </c>
      <c r="L437" s="42" t="s">
        <v>158</v>
      </c>
      <c r="M437" s="42" t="s">
        <v>248</v>
      </c>
    </row>
    <row r="438" spans="1:13">
      <c r="A438" s="41" t="s">
        <v>1032</v>
      </c>
      <c r="B438" s="42" t="s">
        <v>1033</v>
      </c>
      <c r="C438" s="42" t="s">
        <v>162</v>
      </c>
      <c r="D438" s="42" t="s">
        <v>146</v>
      </c>
      <c r="E438" s="42" t="s">
        <v>147</v>
      </c>
      <c r="F438" s="42" t="s">
        <v>148</v>
      </c>
      <c r="G438" s="42" t="s">
        <v>157</v>
      </c>
      <c r="H438" s="42">
        <v>52</v>
      </c>
      <c r="I438" s="43">
        <v>35109</v>
      </c>
      <c r="J438" s="44">
        <v>159724</v>
      </c>
      <c r="K438" s="45">
        <v>0.23</v>
      </c>
      <c r="L438" s="42" t="s">
        <v>158</v>
      </c>
      <c r="M438" s="42" t="s">
        <v>236</v>
      </c>
    </row>
    <row r="439" spans="1:13">
      <c r="A439" s="41" t="s">
        <v>1034</v>
      </c>
      <c r="B439" s="42" t="s">
        <v>1035</v>
      </c>
      <c r="C439" s="42" t="s">
        <v>207</v>
      </c>
      <c r="D439" s="42" t="s">
        <v>208</v>
      </c>
      <c r="E439" s="42" t="s">
        <v>177</v>
      </c>
      <c r="F439" s="42" t="s">
        <v>156</v>
      </c>
      <c r="G439" s="42" t="s">
        <v>157</v>
      </c>
      <c r="H439" s="42">
        <v>57</v>
      </c>
      <c r="I439" s="43">
        <v>42951</v>
      </c>
      <c r="J439" s="44">
        <v>183190</v>
      </c>
      <c r="K439" s="45">
        <v>0.36</v>
      </c>
      <c r="L439" s="42" t="s">
        <v>150</v>
      </c>
      <c r="M439" s="42" t="s">
        <v>166</v>
      </c>
    </row>
    <row r="440" spans="1:13">
      <c r="A440" s="41" t="s">
        <v>1036</v>
      </c>
      <c r="B440" s="42" t="s">
        <v>1037</v>
      </c>
      <c r="C440" s="42" t="s">
        <v>183</v>
      </c>
      <c r="D440" s="42" t="s">
        <v>187</v>
      </c>
      <c r="E440" s="42" t="s">
        <v>164</v>
      </c>
      <c r="F440" s="42" t="s">
        <v>148</v>
      </c>
      <c r="G440" s="42" t="s">
        <v>165</v>
      </c>
      <c r="H440" s="42">
        <v>56</v>
      </c>
      <c r="I440" s="43">
        <v>43824</v>
      </c>
      <c r="J440" s="44">
        <v>54829</v>
      </c>
      <c r="K440" s="45">
        <v>0</v>
      </c>
      <c r="L440" s="42" t="s">
        <v>150</v>
      </c>
      <c r="M440" s="42" t="s">
        <v>173</v>
      </c>
    </row>
    <row r="441" spans="1:13">
      <c r="A441" s="41" t="s">
        <v>1038</v>
      </c>
      <c r="B441" s="42" t="s">
        <v>1039</v>
      </c>
      <c r="C441" s="42" t="s">
        <v>232</v>
      </c>
      <c r="D441" s="42" t="s">
        <v>197</v>
      </c>
      <c r="E441" s="42" t="s">
        <v>177</v>
      </c>
      <c r="F441" s="42" t="s">
        <v>156</v>
      </c>
      <c r="G441" s="42" t="s">
        <v>213</v>
      </c>
      <c r="H441" s="42">
        <v>46</v>
      </c>
      <c r="I441" s="43">
        <v>38464</v>
      </c>
      <c r="J441" s="44">
        <v>96639</v>
      </c>
      <c r="K441" s="45">
        <v>0</v>
      </c>
      <c r="L441" s="42" t="s">
        <v>221</v>
      </c>
      <c r="M441" s="42" t="s">
        <v>227</v>
      </c>
    </row>
    <row r="442" spans="1:13">
      <c r="A442" s="41" t="s">
        <v>1040</v>
      </c>
      <c r="B442" s="42" t="s">
        <v>1041</v>
      </c>
      <c r="C442" s="42" t="s">
        <v>180</v>
      </c>
      <c r="D442" s="42" t="s">
        <v>208</v>
      </c>
      <c r="E442" s="42" t="s">
        <v>164</v>
      </c>
      <c r="F442" s="42" t="s">
        <v>148</v>
      </c>
      <c r="G442" s="42" t="s">
        <v>157</v>
      </c>
      <c r="H442" s="42">
        <v>43</v>
      </c>
      <c r="I442" s="43">
        <v>38879</v>
      </c>
      <c r="J442" s="44">
        <v>117278</v>
      </c>
      <c r="K442" s="45">
        <v>0.09</v>
      </c>
      <c r="L442" s="42" t="s">
        <v>150</v>
      </c>
      <c r="M442" s="42" t="s">
        <v>184</v>
      </c>
    </row>
    <row r="443" spans="1:13">
      <c r="A443" s="41" t="s">
        <v>1042</v>
      </c>
      <c r="B443" s="42" t="s">
        <v>1043</v>
      </c>
      <c r="C443" s="42" t="s">
        <v>169</v>
      </c>
      <c r="D443" s="42" t="s">
        <v>146</v>
      </c>
      <c r="E443" s="42" t="s">
        <v>164</v>
      </c>
      <c r="F443" s="42" t="s">
        <v>156</v>
      </c>
      <c r="G443" s="42" t="s">
        <v>157</v>
      </c>
      <c r="H443" s="42">
        <v>53</v>
      </c>
      <c r="I443" s="43">
        <v>39487</v>
      </c>
      <c r="J443" s="44">
        <v>84193</v>
      </c>
      <c r="K443" s="45">
        <v>0.09</v>
      </c>
      <c r="L443" s="42" t="s">
        <v>158</v>
      </c>
      <c r="M443" s="42" t="s">
        <v>202</v>
      </c>
    </row>
    <row r="444" spans="1:13">
      <c r="A444" s="41" t="s">
        <v>1044</v>
      </c>
      <c r="B444" s="42" t="s">
        <v>1045</v>
      </c>
      <c r="C444" s="42" t="s">
        <v>583</v>
      </c>
      <c r="D444" s="42" t="s">
        <v>146</v>
      </c>
      <c r="E444" s="42" t="s">
        <v>155</v>
      </c>
      <c r="F444" s="42" t="s">
        <v>148</v>
      </c>
      <c r="G444" s="42" t="s">
        <v>165</v>
      </c>
      <c r="H444" s="42">
        <v>47</v>
      </c>
      <c r="I444" s="43">
        <v>43309</v>
      </c>
      <c r="J444" s="44">
        <v>87806</v>
      </c>
      <c r="K444" s="45">
        <v>0</v>
      </c>
      <c r="L444" s="42" t="s">
        <v>150</v>
      </c>
      <c r="M444" s="42" t="s">
        <v>151</v>
      </c>
    </row>
    <row r="445" spans="1:13">
      <c r="A445" s="41" t="s">
        <v>1046</v>
      </c>
      <c r="B445" s="42" t="s">
        <v>1047</v>
      </c>
      <c r="C445" s="42" t="s">
        <v>321</v>
      </c>
      <c r="D445" s="42" t="s">
        <v>197</v>
      </c>
      <c r="E445" s="42" t="s">
        <v>147</v>
      </c>
      <c r="F445" s="42" t="s">
        <v>156</v>
      </c>
      <c r="G445" s="42" t="s">
        <v>165</v>
      </c>
      <c r="H445" s="42">
        <v>62</v>
      </c>
      <c r="I445" s="43">
        <v>40820</v>
      </c>
      <c r="J445" s="44">
        <v>63959</v>
      </c>
      <c r="K445" s="45">
        <v>0</v>
      </c>
      <c r="L445" s="42" t="s">
        <v>150</v>
      </c>
      <c r="M445" s="42" t="s">
        <v>151</v>
      </c>
    </row>
    <row r="446" spans="1:13">
      <c r="A446" s="41" t="s">
        <v>1048</v>
      </c>
      <c r="B446" s="42" t="s">
        <v>1049</v>
      </c>
      <c r="C446" s="42" t="s">
        <v>207</v>
      </c>
      <c r="D446" s="42" t="s">
        <v>146</v>
      </c>
      <c r="E446" s="42" t="s">
        <v>147</v>
      </c>
      <c r="F446" s="42" t="s">
        <v>156</v>
      </c>
      <c r="G446" s="42" t="s">
        <v>157</v>
      </c>
      <c r="H446" s="42">
        <v>35</v>
      </c>
      <c r="I446" s="43">
        <v>42166</v>
      </c>
      <c r="J446" s="44">
        <v>234723</v>
      </c>
      <c r="K446" s="45">
        <v>0.36</v>
      </c>
      <c r="L446" s="42" t="s">
        <v>158</v>
      </c>
      <c r="M446" s="42" t="s">
        <v>202</v>
      </c>
    </row>
    <row r="447" spans="1:13">
      <c r="A447" s="41" t="s">
        <v>1050</v>
      </c>
      <c r="B447" s="42" t="s">
        <v>1051</v>
      </c>
      <c r="C447" s="42" t="s">
        <v>183</v>
      </c>
      <c r="D447" s="42" t="s">
        <v>187</v>
      </c>
      <c r="E447" s="42" t="s">
        <v>177</v>
      </c>
      <c r="F447" s="42" t="s">
        <v>148</v>
      </c>
      <c r="G447" s="42" t="s">
        <v>157</v>
      </c>
      <c r="H447" s="42">
        <v>27</v>
      </c>
      <c r="I447" s="43">
        <v>43701</v>
      </c>
      <c r="J447" s="44">
        <v>50809</v>
      </c>
      <c r="K447" s="45">
        <v>0</v>
      </c>
      <c r="L447" s="42" t="s">
        <v>158</v>
      </c>
      <c r="M447" s="42" t="s">
        <v>159</v>
      </c>
    </row>
    <row r="448" spans="1:13">
      <c r="A448" s="41" t="s">
        <v>1052</v>
      </c>
      <c r="B448" s="42" t="s">
        <v>1053</v>
      </c>
      <c r="C448" s="42" t="s">
        <v>172</v>
      </c>
      <c r="D448" s="42" t="s">
        <v>163</v>
      </c>
      <c r="E448" s="42" t="s">
        <v>155</v>
      </c>
      <c r="F448" s="42" t="s">
        <v>156</v>
      </c>
      <c r="G448" s="42" t="s">
        <v>165</v>
      </c>
      <c r="H448" s="42">
        <v>55</v>
      </c>
      <c r="I448" s="43">
        <v>37456</v>
      </c>
      <c r="J448" s="44">
        <v>77396</v>
      </c>
      <c r="K448" s="45">
        <v>0</v>
      </c>
      <c r="L448" s="42" t="s">
        <v>150</v>
      </c>
      <c r="M448" s="42" t="s">
        <v>184</v>
      </c>
    </row>
    <row r="449" spans="1:13">
      <c r="A449" s="41" t="s">
        <v>1054</v>
      </c>
      <c r="B449" s="42" t="s">
        <v>1055</v>
      </c>
      <c r="C449" s="42" t="s">
        <v>172</v>
      </c>
      <c r="D449" s="42" t="s">
        <v>163</v>
      </c>
      <c r="E449" s="42" t="s">
        <v>164</v>
      </c>
      <c r="F449" s="42" t="s">
        <v>148</v>
      </c>
      <c r="G449" s="42" t="s">
        <v>157</v>
      </c>
      <c r="H449" s="42">
        <v>63</v>
      </c>
      <c r="I449" s="43">
        <v>36525</v>
      </c>
      <c r="J449" s="44">
        <v>89523</v>
      </c>
      <c r="K449" s="45">
        <v>0</v>
      </c>
      <c r="L449" s="42" t="s">
        <v>150</v>
      </c>
      <c r="M449" s="42" t="s">
        <v>173</v>
      </c>
    </row>
    <row r="450" spans="1:13">
      <c r="A450" s="41" t="s">
        <v>1056</v>
      </c>
      <c r="B450" s="42" t="s">
        <v>1057</v>
      </c>
      <c r="C450" s="42" t="s">
        <v>305</v>
      </c>
      <c r="D450" s="42" t="s">
        <v>146</v>
      </c>
      <c r="E450" s="42" t="s">
        <v>177</v>
      </c>
      <c r="F450" s="42" t="s">
        <v>148</v>
      </c>
      <c r="G450" s="42" t="s">
        <v>157</v>
      </c>
      <c r="H450" s="42">
        <v>53</v>
      </c>
      <c r="I450" s="43">
        <v>40744</v>
      </c>
      <c r="J450" s="44">
        <v>86173</v>
      </c>
      <c r="K450" s="45">
        <v>0</v>
      </c>
      <c r="L450" s="42" t="s">
        <v>158</v>
      </c>
      <c r="M450" s="42" t="s">
        <v>159</v>
      </c>
    </row>
    <row r="451" spans="1:13">
      <c r="A451" s="41" t="s">
        <v>1058</v>
      </c>
      <c r="B451" s="42" t="s">
        <v>1059</v>
      </c>
      <c r="C451" s="42" t="s">
        <v>207</v>
      </c>
      <c r="D451" s="42" t="s">
        <v>53</v>
      </c>
      <c r="E451" s="42" t="s">
        <v>155</v>
      </c>
      <c r="F451" s="42" t="s">
        <v>148</v>
      </c>
      <c r="G451" s="42" t="s">
        <v>149</v>
      </c>
      <c r="H451" s="42">
        <v>54</v>
      </c>
      <c r="I451" s="43">
        <v>36757</v>
      </c>
      <c r="J451" s="44">
        <v>222224</v>
      </c>
      <c r="K451" s="45">
        <v>0.38</v>
      </c>
      <c r="L451" s="42" t="s">
        <v>150</v>
      </c>
      <c r="M451" s="42" t="s">
        <v>216</v>
      </c>
    </row>
    <row r="452" spans="1:13">
      <c r="A452" s="41" t="s">
        <v>1060</v>
      </c>
      <c r="B452" s="42" t="s">
        <v>1061</v>
      </c>
      <c r="C452" s="42" t="s">
        <v>145</v>
      </c>
      <c r="D452" s="42" t="s">
        <v>163</v>
      </c>
      <c r="E452" s="42" t="s">
        <v>147</v>
      </c>
      <c r="F452" s="42" t="s">
        <v>156</v>
      </c>
      <c r="G452" s="42" t="s">
        <v>157</v>
      </c>
      <c r="H452" s="42">
        <v>43</v>
      </c>
      <c r="I452" s="43">
        <v>44303</v>
      </c>
      <c r="J452" s="44">
        <v>146140</v>
      </c>
      <c r="K452" s="45">
        <v>0.15</v>
      </c>
      <c r="L452" s="42" t="s">
        <v>150</v>
      </c>
      <c r="M452" s="42" t="s">
        <v>151</v>
      </c>
    </row>
    <row r="453" spans="1:13">
      <c r="A453" s="41" t="s">
        <v>1062</v>
      </c>
      <c r="B453" s="42" t="s">
        <v>1063</v>
      </c>
      <c r="C453" s="42" t="s">
        <v>235</v>
      </c>
      <c r="D453" s="42" t="s">
        <v>197</v>
      </c>
      <c r="E453" s="42" t="s">
        <v>164</v>
      </c>
      <c r="F453" s="42" t="s">
        <v>148</v>
      </c>
      <c r="G453" s="42" t="s">
        <v>165</v>
      </c>
      <c r="H453" s="42">
        <v>64</v>
      </c>
      <c r="I453" s="43">
        <v>34505</v>
      </c>
      <c r="J453" s="44">
        <v>109456</v>
      </c>
      <c r="K453" s="45">
        <v>0.1</v>
      </c>
      <c r="L453" s="42" t="s">
        <v>150</v>
      </c>
      <c r="M453" s="42" t="s">
        <v>166</v>
      </c>
    </row>
    <row r="454" spans="1:13">
      <c r="A454" s="41" t="s">
        <v>1064</v>
      </c>
      <c r="B454" s="42" t="s">
        <v>1065</v>
      </c>
      <c r="C454" s="42" t="s">
        <v>162</v>
      </c>
      <c r="D454" s="42" t="s">
        <v>163</v>
      </c>
      <c r="E454" s="42" t="s">
        <v>147</v>
      </c>
      <c r="F454" s="42" t="s">
        <v>148</v>
      </c>
      <c r="G454" s="42" t="s">
        <v>213</v>
      </c>
      <c r="H454" s="42">
        <v>65</v>
      </c>
      <c r="I454" s="43">
        <v>39728</v>
      </c>
      <c r="J454" s="44">
        <v>170221</v>
      </c>
      <c r="K454" s="45">
        <v>0.15</v>
      </c>
      <c r="L454" s="42" t="s">
        <v>221</v>
      </c>
      <c r="M454" s="42" t="s">
        <v>222</v>
      </c>
    </row>
    <row r="455" spans="1:13">
      <c r="A455" s="41" t="s">
        <v>819</v>
      </c>
      <c r="B455" s="42" t="s">
        <v>1066</v>
      </c>
      <c r="C455" s="42" t="s">
        <v>169</v>
      </c>
      <c r="D455" s="42" t="s">
        <v>146</v>
      </c>
      <c r="E455" s="42" t="s">
        <v>147</v>
      </c>
      <c r="F455" s="42" t="s">
        <v>148</v>
      </c>
      <c r="G455" s="42" t="s">
        <v>165</v>
      </c>
      <c r="H455" s="42">
        <v>42</v>
      </c>
      <c r="I455" s="43">
        <v>38777</v>
      </c>
      <c r="J455" s="44">
        <v>97433</v>
      </c>
      <c r="K455" s="45">
        <v>0.05</v>
      </c>
      <c r="L455" s="42" t="s">
        <v>150</v>
      </c>
      <c r="M455" s="42" t="s">
        <v>151</v>
      </c>
    </row>
    <row r="456" spans="1:13">
      <c r="A456" s="41" t="s">
        <v>1067</v>
      </c>
      <c r="B456" s="42" t="s">
        <v>1068</v>
      </c>
      <c r="C456" s="42" t="s">
        <v>176</v>
      </c>
      <c r="D456" s="42" t="s">
        <v>53</v>
      </c>
      <c r="E456" s="42" t="s">
        <v>155</v>
      </c>
      <c r="F456" s="42" t="s">
        <v>156</v>
      </c>
      <c r="G456" s="42" t="s">
        <v>157</v>
      </c>
      <c r="H456" s="42">
        <v>35</v>
      </c>
      <c r="I456" s="43">
        <v>41516</v>
      </c>
      <c r="J456" s="44">
        <v>59646</v>
      </c>
      <c r="K456" s="45">
        <v>0</v>
      </c>
      <c r="L456" s="42" t="s">
        <v>158</v>
      </c>
      <c r="M456" s="42" t="s">
        <v>202</v>
      </c>
    </row>
    <row r="457" spans="1:13">
      <c r="A457" s="41" t="s">
        <v>1069</v>
      </c>
      <c r="B457" s="42" t="s">
        <v>1070</v>
      </c>
      <c r="C457" s="42" t="s">
        <v>162</v>
      </c>
      <c r="D457" s="42" t="s">
        <v>197</v>
      </c>
      <c r="E457" s="42" t="s">
        <v>164</v>
      </c>
      <c r="F457" s="42" t="s">
        <v>156</v>
      </c>
      <c r="G457" s="42" t="s">
        <v>157</v>
      </c>
      <c r="H457" s="42">
        <v>64</v>
      </c>
      <c r="I457" s="43">
        <v>34940</v>
      </c>
      <c r="J457" s="44">
        <v>158787</v>
      </c>
      <c r="K457" s="45">
        <v>0.18</v>
      </c>
      <c r="L457" s="42" t="s">
        <v>158</v>
      </c>
      <c r="M457" s="42" t="s">
        <v>248</v>
      </c>
    </row>
    <row r="458" spans="1:13">
      <c r="A458" s="41" t="s">
        <v>1071</v>
      </c>
      <c r="B458" s="42" t="s">
        <v>1072</v>
      </c>
      <c r="C458" s="42" t="s">
        <v>196</v>
      </c>
      <c r="D458" s="42" t="s">
        <v>197</v>
      </c>
      <c r="E458" s="42" t="s">
        <v>147</v>
      </c>
      <c r="F458" s="42" t="s">
        <v>156</v>
      </c>
      <c r="G458" s="42" t="s">
        <v>157</v>
      </c>
      <c r="H458" s="42">
        <v>55</v>
      </c>
      <c r="I458" s="43">
        <v>43219</v>
      </c>
      <c r="J458" s="44">
        <v>83378</v>
      </c>
      <c r="K458" s="45">
        <v>0</v>
      </c>
      <c r="L458" s="42" t="s">
        <v>158</v>
      </c>
      <c r="M458" s="42" t="s">
        <v>236</v>
      </c>
    </row>
    <row r="459" spans="1:13">
      <c r="A459" s="41" t="s">
        <v>1073</v>
      </c>
      <c r="B459" s="42" t="s">
        <v>1074</v>
      </c>
      <c r="C459" s="42" t="s">
        <v>172</v>
      </c>
      <c r="D459" s="42" t="s">
        <v>208</v>
      </c>
      <c r="E459" s="42" t="s">
        <v>177</v>
      </c>
      <c r="F459" s="42" t="s">
        <v>148</v>
      </c>
      <c r="G459" s="42" t="s">
        <v>213</v>
      </c>
      <c r="H459" s="42">
        <v>32</v>
      </c>
      <c r="I459" s="43">
        <v>41590</v>
      </c>
      <c r="J459" s="44">
        <v>88895</v>
      </c>
      <c r="K459" s="45">
        <v>0</v>
      </c>
      <c r="L459" s="42" t="s">
        <v>150</v>
      </c>
      <c r="M459" s="42" t="s">
        <v>166</v>
      </c>
    </row>
    <row r="460" spans="1:13">
      <c r="A460" s="41" t="s">
        <v>1075</v>
      </c>
      <c r="B460" s="42" t="s">
        <v>1076</v>
      </c>
      <c r="C460" s="42" t="s">
        <v>162</v>
      </c>
      <c r="D460" s="42" t="s">
        <v>208</v>
      </c>
      <c r="E460" s="42" t="s">
        <v>177</v>
      </c>
      <c r="F460" s="42" t="s">
        <v>156</v>
      </c>
      <c r="G460" s="42" t="s">
        <v>157</v>
      </c>
      <c r="H460" s="42">
        <v>45</v>
      </c>
      <c r="I460" s="43">
        <v>38332</v>
      </c>
      <c r="J460" s="44">
        <v>168846</v>
      </c>
      <c r="K460" s="45">
        <v>0.24</v>
      </c>
      <c r="L460" s="42" t="s">
        <v>158</v>
      </c>
      <c r="M460" s="42" t="s">
        <v>159</v>
      </c>
    </row>
    <row r="461" spans="1:13">
      <c r="A461" s="41" t="s">
        <v>1077</v>
      </c>
      <c r="B461" s="42" t="s">
        <v>1078</v>
      </c>
      <c r="C461" s="42" t="s">
        <v>282</v>
      </c>
      <c r="D461" s="42" t="s">
        <v>193</v>
      </c>
      <c r="E461" s="42" t="s">
        <v>147</v>
      </c>
      <c r="F461" s="42" t="s">
        <v>156</v>
      </c>
      <c r="G461" s="42" t="s">
        <v>157</v>
      </c>
      <c r="H461" s="42">
        <v>35</v>
      </c>
      <c r="I461" s="43">
        <v>40596</v>
      </c>
      <c r="J461" s="44">
        <v>43336</v>
      </c>
      <c r="K461" s="45">
        <v>0</v>
      </c>
      <c r="L461" s="42" t="s">
        <v>150</v>
      </c>
      <c r="M461" s="42" t="s">
        <v>188</v>
      </c>
    </row>
    <row r="462" spans="1:13">
      <c r="A462" s="41" t="s">
        <v>1079</v>
      </c>
      <c r="B462" s="42" t="s">
        <v>1080</v>
      </c>
      <c r="C462" s="42" t="s">
        <v>145</v>
      </c>
      <c r="D462" s="42" t="s">
        <v>193</v>
      </c>
      <c r="E462" s="42" t="s">
        <v>177</v>
      </c>
      <c r="F462" s="42" t="s">
        <v>156</v>
      </c>
      <c r="G462" s="42" t="s">
        <v>213</v>
      </c>
      <c r="H462" s="42">
        <v>38</v>
      </c>
      <c r="I462" s="43">
        <v>40083</v>
      </c>
      <c r="J462" s="44">
        <v>127801</v>
      </c>
      <c r="K462" s="45">
        <v>0.15</v>
      </c>
      <c r="L462" s="42" t="s">
        <v>150</v>
      </c>
      <c r="M462" s="42" t="s">
        <v>173</v>
      </c>
    </row>
    <row r="463" spans="1:13">
      <c r="A463" s="41" t="s">
        <v>1081</v>
      </c>
      <c r="B463" s="42" t="s">
        <v>1082</v>
      </c>
      <c r="C463" s="42" t="s">
        <v>583</v>
      </c>
      <c r="D463" s="42" t="s">
        <v>146</v>
      </c>
      <c r="E463" s="42" t="s">
        <v>177</v>
      </c>
      <c r="F463" s="42" t="s">
        <v>156</v>
      </c>
      <c r="G463" s="42" t="s">
        <v>149</v>
      </c>
      <c r="H463" s="42">
        <v>54</v>
      </c>
      <c r="I463" s="43">
        <v>36617</v>
      </c>
      <c r="J463" s="44">
        <v>76352</v>
      </c>
      <c r="K463" s="45">
        <v>0</v>
      </c>
      <c r="L463" s="42" t="s">
        <v>150</v>
      </c>
      <c r="M463" s="42" t="s">
        <v>188</v>
      </c>
    </row>
    <row r="464" spans="1:13">
      <c r="A464" s="41" t="s">
        <v>1083</v>
      </c>
      <c r="B464" s="42" t="s">
        <v>1084</v>
      </c>
      <c r="C464" s="42" t="s">
        <v>207</v>
      </c>
      <c r="D464" s="42" t="s">
        <v>163</v>
      </c>
      <c r="E464" s="42" t="s">
        <v>177</v>
      </c>
      <c r="F464" s="42" t="s">
        <v>156</v>
      </c>
      <c r="G464" s="42" t="s">
        <v>165</v>
      </c>
      <c r="H464" s="42">
        <v>28</v>
      </c>
      <c r="I464" s="43">
        <v>43638</v>
      </c>
      <c r="J464" s="44">
        <v>250767</v>
      </c>
      <c r="K464" s="45">
        <v>0.38</v>
      </c>
      <c r="L464" s="42" t="s">
        <v>150</v>
      </c>
      <c r="M464" s="42" t="s">
        <v>151</v>
      </c>
    </row>
    <row r="465" spans="1:13">
      <c r="A465" s="41" t="s">
        <v>1085</v>
      </c>
      <c r="B465" s="42" t="s">
        <v>1086</v>
      </c>
      <c r="C465" s="42" t="s">
        <v>207</v>
      </c>
      <c r="D465" s="42" t="s">
        <v>208</v>
      </c>
      <c r="E465" s="42" t="s">
        <v>177</v>
      </c>
      <c r="F465" s="42" t="s">
        <v>156</v>
      </c>
      <c r="G465" s="42" t="s">
        <v>165</v>
      </c>
      <c r="H465" s="42">
        <v>26</v>
      </c>
      <c r="I465" s="43">
        <v>44101</v>
      </c>
      <c r="J465" s="44">
        <v>223055</v>
      </c>
      <c r="K465" s="45">
        <v>0.3</v>
      </c>
      <c r="L465" s="42" t="s">
        <v>150</v>
      </c>
      <c r="M465" s="42" t="s">
        <v>216</v>
      </c>
    </row>
    <row r="466" spans="1:13">
      <c r="A466" s="41" t="s">
        <v>1087</v>
      </c>
      <c r="B466" s="42" t="s">
        <v>1088</v>
      </c>
      <c r="C466" s="42" t="s">
        <v>162</v>
      </c>
      <c r="D466" s="42" t="s">
        <v>197</v>
      </c>
      <c r="E466" s="42" t="s">
        <v>177</v>
      </c>
      <c r="F466" s="42" t="s">
        <v>156</v>
      </c>
      <c r="G466" s="42" t="s">
        <v>213</v>
      </c>
      <c r="H466" s="42">
        <v>45</v>
      </c>
      <c r="I466" s="43">
        <v>39185</v>
      </c>
      <c r="J466" s="44">
        <v>189680</v>
      </c>
      <c r="K466" s="45">
        <v>0.23</v>
      </c>
      <c r="L466" s="42" t="s">
        <v>221</v>
      </c>
      <c r="M466" s="42" t="s">
        <v>316</v>
      </c>
    </row>
    <row r="467" spans="1:13">
      <c r="A467" s="41" t="s">
        <v>1089</v>
      </c>
      <c r="B467" s="42" t="s">
        <v>1090</v>
      </c>
      <c r="C467" s="42" t="s">
        <v>321</v>
      </c>
      <c r="D467" s="42" t="s">
        <v>197</v>
      </c>
      <c r="E467" s="42" t="s">
        <v>155</v>
      </c>
      <c r="F467" s="42" t="s">
        <v>156</v>
      </c>
      <c r="G467" s="42" t="s">
        <v>165</v>
      </c>
      <c r="H467" s="42">
        <v>57</v>
      </c>
      <c r="I467" s="43">
        <v>43299</v>
      </c>
      <c r="J467" s="44">
        <v>71167</v>
      </c>
      <c r="K467" s="45">
        <v>0</v>
      </c>
      <c r="L467" s="42" t="s">
        <v>150</v>
      </c>
      <c r="M467" s="42" t="s">
        <v>216</v>
      </c>
    </row>
    <row r="468" spans="1:13">
      <c r="A468" s="41" t="s">
        <v>1091</v>
      </c>
      <c r="B468" s="42" t="s">
        <v>1092</v>
      </c>
      <c r="C468" s="42" t="s">
        <v>154</v>
      </c>
      <c r="D468" s="42" t="s">
        <v>146</v>
      </c>
      <c r="E468" s="42" t="s">
        <v>164</v>
      </c>
      <c r="F468" s="42" t="s">
        <v>148</v>
      </c>
      <c r="G468" s="42" t="s">
        <v>165</v>
      </c>
      <c r="H468" s="42">
        <v>59</v>
      </c>
      <c r="I468" s="43">
        <v>40272</v>
      </c>
      <c r="J468" s="44">
        <v>76027</v>
      </c>
      <c r="K468" s="45">
        <v>0</v>
      </c>
      <c r="L468" s="42" t="s">
        <v>150</v>
      </c>
      <c r="M468" s="42" t="s">
        <v>151</v>
      </c>
    </row>
    <row r="469" spans="1:13">
      <c r="A469" s="41" t="s">
        <v>1093</v>
      </c>
      <c r="B469" s="42" t="s">
        <v>1094</v>
      </c>
      <c r="C469" s="42" t="s">
        <v>162</v>
      </c>
      <c r="D469" s="42" t="s">
        <v>197</v>
      </c>
      <c r="E469" s="42" t="s">
        <v>177</v>
      </c>
      <c r="F469" s="42" t="s">
        <v>156</v>
      </c>
      <c r="G469" s="42" t="s">
        <v>213</v>
      </c>
      <c r="H469" s="42">
        <v>48</v>
      </c>
      <c r="I469" s="43">
        <v>43809</v>
      </c>
      <c r="J469" s="44">
        <v>183113</v>
      </c>
      <c r="K469" s="45">
        <v>0.24</v>
      </c>
      <c r="L469" s="42" t="s">
        <v>221</v>
      </c>
      <c r="M469" s="42" t="s">
        <v>227</v>
      </c>
    </row>
    <row r="470" spans="1:13">
      <c r="A470" s="41" t="s">
        <v>1095</v>
      </c>
      <c r="B470" s="42" t="s">
        <v>1096</v>
      </c>
      <c r="C470" s="42" t="s">
        <v>242</v>
      </c>
      <c r="D470" s="42" t="s">
        <v>187</v>
      </c>
      <c r="E470" s="42" t="s">
        <v>155</v>
      </c>
      <c r="F470" s="42" t="s">
        <v>156</v>
      </c>
      <c r="G470" s="42" t="s">
        <v>149</v>
      </c>
      <c r="H470" s="42">
        <v>30</v>
      </c>
      <c r="I470" s="43">
        <v>44124</v>
      </c>
      <c r="J470" s="44">
        <v>67753</v>
      </c>
      <c r="K470" s="45">
        <v>0</v>
      </c>
      <c r="L470" s="42" t="s">
        <v>150</v>
      </c>
      <c r="M470" s="42" t="s">
        <v>173</v>
      </c>
    </row>
    <row r="471" spans="1:13">
      <c r="A471" s="41" t="s">
        <v>1097</v>
      </c>
      <c r="B471" s="42" t="s">
        <v>1098</v>
      </c>
      <c r="C471" s="42" t="s">
        <v>169</v>
      </c>
      <c r="D471" s="42" t="s">
        <v>146</v>
      </c>
      <c r="E471" s="42" t="s">
        <v>177</v>
      </c>
      <c r="F471" s="42" t="s">
        <v>156</v>
      </c>
      <c r="G471" s="42" t="s">
        <v>149</v>
      </c>
      <c r="H471" s="42">
        <v>31</v>
      </c>
      <c r="I471" s="43">
        <v>42656</v>
      </c>
      <c r="J471" s="44">
        <v>63744</v>
      </c>
      <c r="K471" s="45">
        <v>0.08</v>
      </c>
      <c r="L471" s="42" t="s">
        <v>150</v>
      </c>
      <c r="M471" s="42" t="s">
        <v>188</v>
      </c>
    </row>
    <row r="472" spans="1:13">
      <c r="A472" s="41" t="s">
        <v>439</v>
      </c>
      <c r="B472" s="42" t="s">
        <v>1099</v>
      </c>
      <c r="C472" s="42" t="s">
        <v>232</v>
      </c>
      <c r="D472" s="42" t="s">
        <v>197</v>
      </c>
      <c r="E472" s="42" t="s">
        <v>155</v>
      </c>
      <c r="F472" s="42" t="s">
        <v>148</v>
      </c>
      <c r="G472" s="42" t="s">
        <v>157</v>
      </c>
      <c r="H472" s="42">
        <v>50</v>
      </c>
      <c r="I472" s="43">
        <v>37446</v>
      </c>
      <c r="J472" s="44">
        <v>92209</v>
      </c>
      <c r="K472" s="45">
        <v>0</v>
      </c>
      <c r="L472" s="42" t="s">
        <v>158</v>
      </c>
      <c r="M472" s="42" t="s">
        <v>202</v>
      </c>
    </row>
    <row r="473" spans="1:13">
      <c r="A473" s="41" t="s">
        <v>1100</v>
      </c>
      <c r="B473" s="42" t="s">
        <v>1101</v>
      </c>
      <c r="C473" s="42" t="s">
        <v>145</v>
      </c>
      <c r="D473" s="42" t="s">
        <v>53</v>
      </c>
      <c r="E473" s="42" t="s">
        <v>177</v>
      </c>
      <c r="F473" s="42" t="s">
        <v>156</v>
      </c>
      <c r="G473" s="42" t="s">
        <v>149</v>
      </c>
      <c r="H473" s="42">
        <v>51</v>
      </c>
      <c r="I473" s="43">
        <v>36770</v>
      </c>
      <c r="J473" s="44">
        <v>157487</v>
      </c>
      <c r="K473" s="45">
        <v>0.12</v>
      </c>
      <c r="L473" s="42" t="s">
        <v>150</v>
      </c>
      <c r="M473" s="42" t="s">
        <v>173</v>
      </c>
    </row>
    <row r="474" spans="1:13">
      <c r="A474" s="41" t="s">
        <v>1102</v>
      </c>
      <c r="B474" s="42" t="s">
        <v>1103</v>
      </c>
      <c r="C474" s="42" t="s">
        <v>172</v>
      </c>
      <c r="D474" s="42" t="s">
        <v>208</v>
      </c>
      <c r="E474" s="42" t="s">
        <v>147</v>
      </c>
      <c r="F474" s="42" t="s">
        <v>156</v>
      </c>
      <c r="G474" s="42" t="s">
        <v>213</v>
      </c>
      <c r="H474" s="42">
        <v>42</v>
      </c>
      <c r="I474" s="43">
        <v>42101</v>
      </c>
      <c r="J474" s="44">
        <v>99697</v>
      </c>
      <c r="K474" s="45">
        <v>0</v>
      </c>
      <c r="L474" s="42" t="s">
        <v>221</v>
      </c>
      <c r="M474" s="42" t="s">
        <v>227</v>
      </c>
    </row>
    <row r="475" spans="1:13">
      <c r="A475" s="41" t="s">
        <v>1104</v>
      </c>
      <c r="B475" s="42" t="s">
        <v>1105</v>
      </c>
      <c r="C475" s="42" t="s">
        <v>583</v>
      </c>
      <c r="D475" s="42" t="s">
        <v>146</v>
      </c>
      <c r="E475" s="42" t="s">
        <v>147</v>
      </c>
      <c r="F475" s="42" t="s">
        <v>156</v>
      </c>
      <c r="G475" s="42" t="s">
        <v>157</v>
      </c>
      <c r="H475" s="42">
        <v>45</v>
      </c>
      <c r="I475" s="43">
        <v>40235</v>
      </c>
      <c r="J475" s="44">
        <v>90770</v>
      </c>
      <c r="K475" s="45">
        <v>0</v>
      </c>
      <c r="L475" s="42" t="s">
        <v>150</v>
      </c>
      <c r="M475" s="42" t="s">
        <v>216</v>
      </c>
    </row>
    <row r="476" spans="1:13">
      <c r="A476" s="41" t="s">
        <v>1106</v>
      </c>
      <c r="B476" s="42" t="s">
        <v>1107</v>
      </c>
      <c r="C476" s="42" t="s">
        <v>183</v>
      </c>
      <c r="D476" s="42" t="s">
        <v>53</v>
      </c>
      <c r="E476" s="42" t="s">
        <v>164</v>
      </c>
      <c r="F476" s="42" t="s">
        <v>148</v>
      </c>
      <c r="G476" s="42" t="s">
        <v>157</v>
      </c>
      <c r="H476" s="42">
        <v>64</v>
      </c>
      <c r="I476" s="43">
        <v>38380</v>
      </c>
      <c r="J476" s="44">
        <v>55369</v>
      </c>
      <c r="K476" s="45">
        <v>0</v>
      </c>
      <c r="L476" s="42" t="s">
        <v>150</v>
      </c>
      <c r="M476" s="42" t="s">
        <v>173</v>
      </c>
    </row>
    <row r="477" spans="1:13">
      <c r="A477" s="41" t="s">
        <v>1108</v>
      </c>
      <c r="B477" s="42" t="s">
        <v>1109</v>
      </c>
      <c r="C477" s="42" t="s">
        <v>273</v>
      </c>
      <c r="D477" s="42" t="s">
        <v>197</v>
      </c>
      <c r="E477" s="42" t="s">
        <v>164</v>
      </c>
      <c r="F477" s="42" t="s">
        <v>148</v>
      </c>
      <c r="G477" s="42" t="s">
        <v>213</v>
      </c>
      <c r="H477" s="42">
        <v>59</v>
      </c>
      <c r="I477" s="43">
        <v>41898</v>
      </c>
      <c r="J477" s="44">
        <v>69578</v>
      </c>
      <c r="K477" s="45">
        <v>0</v>
      </c>
      <c r="L477" s="42" t="s">
        <v>221</v>
      </c>
      <c r="M477" s="42" t="s">
        <v>227</v>
      </c>
    </row>
    <row r="478" spans="1:13">
      <c r="A478" s="41" t="s">
        <v>1110</v>
      </c>
      <c r="B478" s="42" t="s">
        <v>1111</v>
      </c>
      <c r="C478" s="42" t="s">
        <v>162</v>
      </c>
      <c r="D478" s="42" t="s">
        <v>187</v>
      </c>
      <c r="E478" s="42" t="s">
        <v>164</v>
      </c>
      <c r="F478" s="42" t="s">
        <v>156</v>
      </c>
      <c r="G478" s="42" t="s">
        <v>165</v>
      </c>
      <c r="H478" s="42">
        <v>41</v>
      </c>
      <c r="I478" s="43">
        <v>41429</v>
      </c>
      <c r="J478" s="44">
        <v>167526</v>
      </c>
      <c r="K478" s="45">
        <v>0.26</v>
      </c>
      <c r="L478" s="42" t="s">
        <v>150</v>
      </c>
      <c r="M478" s="42" t="s">
        <v>184</v>
      </c>
    </row>
    <row r="479" spans="1:13">
      <c r="A479" s="41" t="s">
        <v>1112</v>
      </c>
      <c r="B479" s="42" t="s">
        <v>1113</v>
      </c>
      <c r="C479" s="42" t="s">
        <v>273</v>
      </c>
      <c r="D479" s="42" t="s">
        <v>197</v>
      </c>
      <c r="E479" s="42" t="s">
        <v>164</v>
      </c>
      <c r="F479" s="42" t="s">
        <v>148</v>
      </c>
      <c r="G479" s="42" t="s">
        <v>213</v>
      </c>
      <c r="H479" s="42">
        <v>42</v>
      </c>
      <c r="I479" s="43">
        <v>44232</v>
      </c>
      <c r="J479" s="44">
        <v>65507</v>
      </c>
      <c r="K479" s="45">
        <v>0</v>
      </c>
      <c r="L479" s="42" t="s">
        <v>221</v>
      </c>
      <c r="M479" s="42" t="s">
        <v>222</v>
      </c>
    </row>
    <row r="480" spans="1:13">
      <c r="A480" s="41" t="s">
        <v>1114</v>
      </c>
      <c r="B480" s="42" t="s">
        <v>1115</v>
      </c>
      <c r="C480" s="42" t="s">
        <v>180</v>
      </c>
      <c r="D480" s="42" t="s">
        <v>163</v>
      </c>
      <c r="E480" s="42" t="s">
        <v>147</v>
      </c>
      <c r="F480" s="42" t="s">
        <v>156</v>
      </c>
      <c r="G480" s="42" t="s">
        <v>213</v>
      </c>
      <c r="H480" s="42">
        <v>54</v>
      </c>
      <c r="I480" s="43">
        <v>35913</v>
      </c>
      <c r="J480" s="44">
        <v>108268</v>
      </c>
      <c r="K480" s="45">
        <v>0.09</v>
      </c>
      <c r="L480" s="42" t="s">
        <v>221</v>
      </c>
      <c r="M480" s="42" t="s">
        <v>316</v>
      </c>
    </row>
    <row r="481" spans="1:13">
      <c r="A481" s="41" t="s">
        <v>1116</v>
      </c>
      <c r="B481" s="42" t="s">
        <v>1117</v>
      </c>
      <c r="C481" s="42" t="s">
        <v>154</v>
      </c>
      <c r="D481" s="42" t="s">
        <v>146</v>
      </c>
      <c r="E481" s="42" t="s">
        <v>147</v>
      </c>
      <c r="F481" s="42" t="s">
        <v>156</v>
      </c>
      <c r="G481" s="42" t="s">
        <v>157</v>
      </c>
      <c r="H481" s="42">
        <v>37</v>
      </c>
      <c r="I481" s="43">
        <v>42405</v>
      </c>
      <c r="J481" s="44">
        <v>80055</v>
      </c>
      <c r="K481" s="45">
        <v>0</v>
      </c>
      <c r="L481" s="42" t="s">
        <v>158</v>
      </c>
      <c r="M481" s="42" t="s">
        <v>236</v>
      </c>
    </row>
    <row r="482" spans="1:13">
      <c r="A482" s="41" t="s">
        <v>1118</v>
      </c>
      <c r="B482" s="42" t="s">
        <v>1119</v>
      </c>
      <c r="C482" s="42" t="s">
        <v>172</v>
      </c>
      <c r="D482" s="42" t="s">
        <v>53</v>
      </c>
      <c r="E482" s="42" t="s">
        <v>147</v>
      </c>
      <c r="F482" s="42" t="s">
        <v>156</v>
      </c>
      <c r="G482" s="42" t="s">
        <v>213</v>
      </c>
      <c r="H482" s="42">
        <v>58</v>
      </c>
      <c r="I482" s="43">
        <v>39930</v>
      </c>
      <c r="J482" s="44">
        <v>76802</v>
      </c>
      <c r="K482" s="45">
        <v>0</v>
      </c>
      <c r="L482" s="42" t="s">
        <v>221</v>
      </c>
      <c r="M482" s="42" t="s">
        <v>222</v>
      </c>
    </row>
    <row r="483" spans="1:13">
      <c r="A483" s="41" t="s">
        <v>1120</v>
      </c>
      <c r="B483" s="42" t="s">
        <v>1121</v>
      </c>
      <c r="C483" s="42" t="s">
        <v>207</v>
      </c>
      <c r="D483" s="42" t="s">
        <v>53</v>
      </c>
      <c r="E483" s="42" t="s">
        <v>164</v>
      </c>
      <c r="F483" s="42" t="s">
        <v>156</v>
      </c>
      <c r="G483" s="42" t="s">
        <v>157</v>
      </c>
      <c r="H483" s="42">
        <v>47</v>
      </c>
      <c r="I483" s="43">
        <v>42696</v>
      </c>
      <c r="J483" s="44">
        <v>253249</v>
      </c>
      <c r="K483" s="45">
        <v>0.31</v>
      </c>
      <c r="L483" s="42" t="s">
        <v>150</v>
      </c>
      <c r="M483" s="42" t="s">
        <v>188</v>
      </c>
    </row>
    <row r="484" spans="1:13">
      <c r="A484" s="41" t="s">
        <v>259</v>
      </c>
      <c r="B484" s="42" t="s">
        <v>1122</v>
      </c>
      <c r="C484" s="42" t="s">
        <v>253</v>
      </c>
      <c r="D484" s="42" t="s">
        <v>193</v>
      </c>
      <c r="E484" s="42" t="s">
        <v>147</v>
      </c>
      <c r="F484" s="42" t="s">
        <v>148</v>
      </c>
      <c r="G484" s="42" t="s">
        <v>157</v>
      </c>
      <c r="H484" s="42">
        <v>60</v>
      </c>
      <c r="I484" s="43">
        <v>38667</v>
      </c>
      <c r="J484" s="44">
        <v>78388</v>
      </c>
      <c r="K484" s="45">
        <v>0</v>
      </c>
      <c r="L484" s="42" t="s">
        <v>158</v>
      </c>
      <c r="M484" s="42" t="s">
        <v>159</v>
      </c>
    </row>
    <row r="485" spans="1:13">
      <c r="A485" s="41" t="s">
        <v>638</v>
      </c>
      <c r="B485" s="42" t="s">
        <v>1123</v>
      </c>
      <c r="C485" s="42" t="s">
        <v>207</v>
      </c>
      <c r="D485" s="42" t="s">
        <v>146</v>
      </c>
      <c r="E485" s="42" t="s">
        <v>177</v>
      </c>
      <c r="F485" s="42" t="s">
        <v>156</v>
      </c>
      <c r="G485" s="42" t="s">
        <v>165</v>
      </c>
      <c r="H485" s="42">
        <v>38</v>
      </c>
      <c r="I485" s="43">
        <v>42543</v>
      </c>
      <c r="J485" s="44">
        <v>249870</v>
      </c>
      <c r="K485" s="45">
        <v>0.34</v>
      </c>
      <c r="L485" s="42" t="s">
        <v>150</v>
      </c>
      <c r="M485" s="42" t="s">
        <v>166</v>
      </c>
    </row>
    <row r="486" spans="1:13">
      <c r="A486" s="41" t="s">
        <v>840</v>
      </c>
      <c r="B486" s="42" t="s">
        <v>1124</v>
      </c>
      <c r="C486" s="42" t="s">
        <v>145</v>
      </c>
      <c r="D486" s="42" t="s">
        <v>208</v>
      </c>
      <c r="E486" s="42" t="s">
        <v>155</v>
      </c>
      <c r="F486" s="42" t="s">
        <v>156</v>
      </c>
      <c r="G486" s="42" t="s">
        <v>157</v>
      </c>
      <c r="H486" s="42">
        <v>63</v>
      </c>
      <c r="I486" s="43">
        <v>42064</v>
      </c>
      <c r="J486" s="44">
        <v>148321</v>
      </c>
      <c r="K486" s="45">
        <v>0.15</v>
      </c>
      <c r="L486" s="42" t="s">
        <v>158</v>
      </c>
      <c r="M486" s="42" t="s">
        <v>236</v>
      </c>
    </row>
    <row r="487" spans="1:13">
      <c r="A487" s="41" t="s">
        <v>1125</v>
      </c>
      <c r="B487" s="42" t="s">
        <v>1126</v>
      </c>
      <c r="C487" s="42" t="s">
        <v>560</v>
      </c>
      <c r="D487" s="42" t="s">
        <v>146</v>
      </c>
      <c r="E487" s="42" t="s">
        <v>177</v>
      </c>
      <c r="F487" s="42" t="s">
        <v>148</v>
      </c>
      <c r="G487" s="42" t="s">
        <v>157</v>
      </c>
      <c r="H487" s="42">
        <v>60</v>
      </c>
      <c r="I487" s="43">
        <v>38027</v>
      </c>
      <c r="J487" s="44">
        <v>90258</v>
      </c>
      <c r="K487" s="45">
        <v>0</v>
      </c>
      <c r="L487" s="42" t="s">
        <v>158</v>
      </c>
      <c r="M487" s="42" t="s">
        <v>159</v>
      </c>
    </row>
    <row r="488" spans="1:13">
      <c r="A488" s="41" t="s">
        <v>1127</v>
      </c>
      <c r="B488" s="42" t="s">
        <v>1128</v>
      </c>
      <c r="C488" s="42" t="s">
        <v>397</v>
      </c>
      <c r="D488" s="42" t="s">
        <v>146</v>
      </c>
      <c r="E488" s="42" t="s">
        <v>155</v>
      </c>
      <c r="F488" s="42" t="s">
        <v>148</v>
      </c>
      <c r="G488" s="42" t="s">
        <v>149</v>
      </c>
      <c r="H488" s="42">
        <v>42</v>
      </c>
      <c r="I488" s="43">
        <v>40593</v>
      </c>
      <c r="J488" s="44">
        <v>72486</v>
      </c>
      <c r="K488" s="45">
        <v>0</v>
      </c>
      <c r="L488" s="42" t="s">
        <v>150</v>
      </c>
      <c r="M488" s="42" t="s">
        <v>151</v>
      </c>
    </row>
    <row r="489" spans="1:13">
      <c r="A489" s="41" t="s">
        <v>1129</v>
      </c>
      <c r="B489" s="42" t="s">
        <v>1130</v>
      </c>
      <c r="C489" s="42" t="s">
        <v>172</v>
      </c>
      <c r="D489" s="42" t="s">
        <v>163</v>
      </c>
      <c r="E489" s="42" t="s">
        <v>177</v>
      </c>
      <c r="F489" s="42" t="s">
        <v>156</v>
      </c>
      <c r="G489" s="42" t="s">
        <v>213</v>
      </c>
      <c r="H489" s="42">
        <v>34</v>
      </c>
      <c r="I489" s="43">
        <v>41886</v>
      </c>
      <c r="J489" s="44">
        <v>95499</v>
      </c>
      <c r="K489" s="45">
        <v>0</v>
      </c>
      <c r="L489" s="42" t="s">
        <v>221</v>
      </c>
      <c r="M489" s="42" t="s">
        <v>316</v>
      </c>
    </row>
    <row r="490" spans="1:13">
      <c r="A490" s="41" t="s">
        <v>1131</v>
      </c>
      <c r="B490" s="42" t="s">
        <v>1132</v>
      </c>
      <c r="C490" s="42" t="s">
        <v>172</v>
      </c>
      <c r="D490" s="42" t="s">
        <v>187</v>
      </c>
      <c r="E490" s="42" t="s">
        <v>147</v>
      </c>
      <c r="F490" s="42" t="s">
        <v>148</v>
      </c>
      <c r="G490" s="42" t="s">
        <v>213</v>
      </c>
      <c r="H490" s="42">
        <v>53</v>
      </c>
      <c r="I490" s="43">
        <v>38344</v>
      </c>
      <c r="J490" s="44">
        <v>90212</v>
      </c>
      <c r="K490" s="45">
        <v>0</v>
      </c>
      <c r="L490" s="42" t="s">
        <v>221</v>
      </c>
      <c r="M490" s="42" t="s">
        <v>316</v>
      </c>
    </row>
    <row r="491" spans="1:13">
      <c r="A491" s="41" t="s">
        <v>1133</v>
      </c>
      <c r="B491" s="42" t="s">
        <v>1134</v>
      </c>
      <c r="C491" s="42" t="s">
        <v>207</v>
      </c>
      <c r="D491" s="42" t="s">
        <v>208</v>
      </c>
      <c r="E491" s="42" t="s">
        <v>147</v>
      </c>
      <c r="F491" s="42" t="s">
        <v>156</v>
      </c>
      <c r="G491" s="42" t="s">
        <v>157</v>
      </c>
      <c r="H491" s="42">
        <v>39</v>
      </c>
      <c r="I491" s="43">
        <v>43804</v>
      </c>
      <c r="J491" s="44">
        <v>254057</v>
      </c>
      <c r="K491" s="45">
        <v>0.39</v>
      </c>
      <c r="L491" s="42" t="s">
        <v>158</v>
      </c>
      <c r="M491" s="42" t="s">
        <v>202</v>
      </c>
    </row>
    <row r="492" spans="1:13">
      <c r="A492" s="41" t="s">
        <v>1135</v>
      </c>
      <c r="B492" s="42" t="s">
        <v>1136</v>
      </c>
      <c r="C492" s="42" t="s">
        <v>282</v>
      </c>
      <c r="D492" s="42" t="s">
        <v>193</v>
      </c>
      <c r="E492" s="42" t="s">
        <v>155</v>
      </c>
      <c r="F492" s="42" t="s">
        <v>148</v>
      </c>
      <c r="G492" s="42" t="s">
        <v>213</v>
      </c>
      <c r="H492" s="42">
        <v>58</v>
      </c>
      <c r="I492" s="43">
        <v>40463</v>
      </c>
      <c r="J492" s="44">
        <v>43001</v>
      </c>
      <c r="K492" s="45">
        <v>0</v>
      </c>
      <c r="L492" s="42" t="s">
        <v>150</v>
      </c>
      <c r="M492" s="42" t="s">
        <v>188</v>
      </c>
    </row>
    <row r="493" spans="1:13">
      <c r="A493" s="41" t="s">
        <v>297</v>
      </c>
      <c r="B493" s="42" t="s">
        <v>1137</v>
      </c>
      <c r="C493" s="42" t="s">
        <v>169</v>
      </c>
      <c r="D493" s="42" t="s">
        <v>146</v>
      </c>
      <c r="E493" s="42" t="s">
        <v>155</v>
      </c>
      <c r="F493" s="42" t="s">
        <v>156</v>
      </c>
      <c r="G493" s="42" t="s">
        <v>213</v>
      </c>
      <c r="H493" s="42">
        <v>60</v>
      </c>
      <c r="I493" s="43">
        <v>36010</v>
      </c>
      <c r="J493" s="44">
        <v>85120</v>
      </c>
      <c r="K493" s="45">
        <v>0.09</v>
      </c>
      <c r="L493" s="42" t="s">
        <v>150</v>
      </c>
      <c r="M493" s="42" t="s">
        <v>151</v>
      </c>
    </row>
    <row r="494" spans="1:13">
      <c r="A494" s="41" t="s">
        <v>1138</v>
      </c>
      <c r="B494" s="42" t="s">
        <v>1139</v>
      </c>
      <c r="C494" s="42" t="s">
        <v>282</v>
      </c>
      <c r="D494" s="42" t="s">
        <v>193</v>
      </c>
      <c r="E494" s="42" t="s">
        <v>155</v>
      </c>
      <c r="F494" s="42" t="s">
        <v>156</v>
      </c>
      <c r="G494" s="42" t="s">
        <v>213</v>
      </c>
      <c r="H494" s="42">
        <v>34</v>
      </c>
      <c r="I494" s="43">
        <v>42219</v>
      </c>
      <c r="J494" s="44">
        <v>52200</v>
      </c>
      <c r="K494" s="45">
        <v>0</v>
      </c>
      <c r="L494" s="42" t="s">
        <v>150</v>
      </c>
      <c r="M494" s="42" t="s">
        <v>216</v>
      </c>
    </row>
    <row r="495" spans="1:13">
      <c r="A495" s="41" t="s">
        <v>1140</v>
      </c>
      <c r="B495" s="42" t="s">
        <v>1141</v>
      </c>
      <c r="C495" s="42" t="s">
        <v>145</v>
      </c>
      <c r="D495" s="42" t="s">
        <v>193</v>
      </c>
      <c r="E495" s="42" t="s">
        <v>177</v>
      </c>
      <c r="F495" s="42" t="s">
        <v>148</v>
      </c>
      <c r="G495" s="42" t="s">
        <v>165</v>
      </c>
      <c r="H495" s="42">
        <v>60</v>
      </c>
      <c r="I495" s="43">
        <v>39739</v>
      </c>
      <c r="J495" s="44">
        <v>150855</v>
      </c>
      <c r="K495" s="45">
        <v>0.11</v>
      </c>
      <c r="L495" s="42" t="s">
        <v>150</v>
      </c>
      <c r="M495" s="42" t="s">
        <v>173</v>
      </c>
    </row>
    <row r="496" spans="1:13">
      <c r="A496" s="41" t="s">
        <v>1142</v>
      </c>
      <c r="B496" s="42" t="s">
        <v>1143</v>
      </c>
      <c r="C496" s="42" t="s">
        <v>246</v>
      </c>
      <c r="D496" s="42" t="s">
        <v>146</v>
      </c>
      <c r="E496" s="42" t="s">
        <v>155</v>
      </c>
      <c r="F496" s="42" t="s">
        <v>148</v>
      </c>
      <c r="G496" s="42" t="s">
        <v>213</v>
      </c>
      <c r="H496" s="42">
        <v>53</v>
      </c>
      <c r="I496" s="43">
        <v>38188</v>
      </c>
      <c r="J496" s="44">
        <v>65702</v>
      </c>
      <c r="K496" s="45">
        <v>0</v>
      </c>
      <c r="L496" s="42" t="s">
        <v>150</v>
      </c>
      <c r="M496" s="42" t="s">
        <v>216</v>
      </c>
    </row>
    <row r="497" spans="1:13">
      <c r="A497" s="41" t="s">
        <v>1144</v>
      </c>
      <c r="B497" s="42" t="s">
        <v>1145</v>
      </c>
      <c r="C497" s="42" t="s">
        <v>162</v>
      </c>
      <c r="D497" s="42" t="s">
        <v>163</v>
      </c>
      <c r="E497" s="42" t="s">
        <v>177</v>
      </c>
      <c r="F497" s="42" t="s">
        <v>156</v>
      </c>
      <c r="G497" s="42" t="s">
        <v>157</v>
      </c>
      <c r="H497" s="42">
        <v>58</v>
      </c>
      <c r="I497" s="43">
        <v>39367</v>
      </c>
      <c r="J497" s="44">
        <v>162038</v>
      </c>
      <c r="K497" s="45">
        <v>0.24</v>
      </c>
      <c r="L497" s="42" t="s">
        <v>158</v>
      </c>
      <c r="M497" s="42" t="s">
        <v>159</v>
      </c>
    </row>
    <row r="498" spans="1:13">
      <c r="A498" s="41" t="s">
        <v>1146</v>
      </c>
      <c r="B498" s="42" t="s">
        <v>1147</v>
      </c>
      <c r="C498" s="42" t="s">
        <v>145</v>
      </c>
      <c r="D498" s="42" t="s">
        <v>208</v>
      </c>
      <c r="E498" s="42" t="s">
        <v>147</v>
      </c>
      <c r="F498" s="42" t="s">
        <v>148</v>
      </c>
      <c r="G498" s="42" t="s">
        <v>157</v>
      </c>
      <c r="H498" s="42">
        <v>25</v>
      </c>
      <c r="I498" s="43">
        <v>43930</v>
      </c>
      <c r="J498" s="44">
        <v>157057</v>
      </c>
      <c r="K498" s="45">
        <v>0.1</v>
      </c>
      <c r="L498" s="42" t="s">
        <v>150</v>
      </c>
      <c r="M498" s="42" t="s">
        <v>216</v>
      </c>
    </row>
    <row r="499" spans="1:13">
      <c r="A499" s="41" t="s">
        <v>1148</v>
      </c>
      <c r="B499" s="42" t="s">
        <v>1149</v>
      </c>
      <c r="C499" s="42" t="s">
        <v>180</v>
      </c>
      <c r="D499" s="42" t="s">
        <v>146</v>
      </c>
      <c r="E499" s="42" t="s">
        <v>147</v>
      </c>
      <c r="F499" s="42" t="s">
        <v>156</v>
      </c>
      <c r="G499" s="42" t="s">
        <v>165</v>
      </c>
      <c r="H499" s="42">
        <v>46</v>
      </c>
      <c r="I499" s="43">
        <v>44419</v>
      </c>
      <c r="J499" s="44">
        <v>127559</v>
      </c>
      <c r="K499" s="45">
        <v>0.1</v>
      </c>
      <c r="L499" s="42" t="s">
        <v>150</v>
      </c>
      <c r="M499" s="42" t="s">
        <v>188</v>
      </c>
    </row>
    <row r="500" spans="1:13">
      <c r="A500" s="41" t="s">
        <v>1150</v>
      </c>
      <c r="B500" s="42" t="s">
        <v>1151</v>
      </c>
      <c r="C500" s="42" t="s">
        <v>273</v>
      </c>
      <c r="D500" s="42" t="s">
        <v>197</v>
      </c>
      <c r="E500" s="42" t="s">
        <v>177</v>
      </c>
      <c r="F500" s="42" t="s">
        <v>148</v>
      </c>
      <c r="G500" s="42" t="s">
        <v>165</v>
      </c>
      <c r="H500" s="42">
        <v>39</v>
      </c>
      <c r="I500" s="43">
        <v>43536</v>
      </c>
      <c r="J500" s="44">
        <v>62644</v>
      </c>
      <c r="K500" s="45">
        <v>0</v>
      </c>
      <c r="L500" s="42" t="s">
        <v>150</v>
      </c>
      <c r="M500" s="42" t="s">
        <v>151</v>
      </c>
    </row>
    <row r="501" spans="1:13">
      <c r="A501" s="41" t="s">
        <v>1152</v>
      </c>
      <c r="B501" s="42" t="s">
        <v>1153</v>
      </c>
      <c r="C501" s="42" t="s">
        <v>346</v>
      </c>
      <c r="D501" s="42" t="s">
        <v>146</v>
      </c>
      <c r="E501" s="42" t="s">
        <v>155</v>
      </c>
      <c r="F501" s="42" t="s">
        <v>156</v>
      </c>
      <c r="G501" s="42" t="s">
        <v>157</v>
      </c>
      <c r="H501" s="42">
        <v>50</v>
      </c>
      <c r="I501" s="43">
        <v>36956</v>
      </c>
      <c r="J501" s="44">
        <v>73907</v>
      </c>
      <c r="K501" s="45">
        <v>0</v>
      </c>
      <c r="L501" s="42" t="s">
        <v>158</v>
      </c>
      <c r="M501" s="42" t="s">
        <v>202</v>
      </c>
    </row>
    <row r="502" spans="1:13">
      <c r="A502" s="41" t="s">
        <v>1154</v>
      </c>
      <c r="B502" s="42" t="s">
        <v>1155</v>
      </c>
      <c r="C502" s="42" t="s">
        <v>172</v>
      </c>
      <c r="D502" s="42" t="s">
        <v>187</v>
      </c>
      <c r="E502" s="42" t="s">
        <v>155</v>
      </c>
      <c r="F502" s="42" t="s">
        <v>148</v>
      </c>
      <c r="G502" s="42" t="s">
        <v>165</v>
      </c>
      <c r="H502" s="42">
        <v>56</v>
      </c>
      <c r="I502" s="43">
        <v>43169</v>
      </c>
      <c r="J502" s="44">
        <v>90040</v>
      </c>
      <c r="K502" s="45">
        <v>0</v>
      </c>
      <c r="L502" s="42" t="s">
        <v>150</v>
      </c>
      <c r="M502" s="42" t="s">
        <v>166</v>
      </c>
    </row>
    <row r="503" spans="1:13">
      <c r="A503" s="41" t="s">
        <v>1156</v>
      </c>
      <c r="B503" s="42" t="s">
        <v>1157</v>
      </c>
      <c r="C503" s="42" t="s">
        <v>375</v>
      </c>
      <c r="D503" s="42" t="s">
        <v>197</v>
      </c>
      <c r="E503" s="42" t="s">
        <v>155</v>
      </c>
      <c r="F503" s="42" t="s">
        <v>148</v>
      </c>
      <c r="G503" s="42" t="s">
        <v>213</v>
      </c>
      <c r="H503" s="42">
        <v>30</v>
      </c>
      <c r="I503" s="43">
        <v>42516</v>
      </c>
      <c r="J503" s="44">
        <v>91134</v>
      </c>
      <c r="K503" s="45">
        <v>0</v>
      </c>
      <c r="L503" s="42" t="s">
        <v>221</v>
      </c>
      <c r="M503" s="42" t="s">
        <v>316</v>
      </c>
    </row>
    <row r="504" spans="1:13">
      <c r="A504" s="41" t="s">
        <v>1158</v>
      </c>
      <c r="B504" s="42" t="s">
        <v>1159</v>
      </c>
      <c r="C504" s="42" t="s">
        <v>207</v>
      </c>
      <c r="D504" s="42" t="s">
        <v>193</v>
      </c>
      <c r="E504" s="42" t="s">
        <v>164</v>
      </c>
      <c r="F504" s="42" t="s">
        <v>148</v>
      </c>
      <c r="G504" s="42" t="s">
        <v>157</v>
      </c>
      <c r="H504" s="42">
        <v>45</v>
      </c>
      <c r="I504" s="43">
        <v>44461</v>
      </c>
      <c r="J504" s="44">
        <v>201396</v>
      </c>
      <c r="K504" s="45">
        <v>0.32</v>
      </c>
      <c r="L504" s="42" t="s">
        <v>150</v>
      </c>
      <c r="M504" s="42" t="s">
        <v>184</v>
      </c>
    </row>
    <row r="505" spans="1:13">
      <c r="A505" s="41" t="s">
        <v>1160</v>
      </c>
      <c r="B505" s="42" t="s">
        <v>1161</v>
      </c>
      <c r="C505" s="42" t="s">
        <v>183</v>
      </c>
      <c r="D505" s="42" t="s">
        <v>187</v>
      </c>
      <c r="E505" s="42" t="s">
        <v>177</v>
      </c>
      <c r="F505" s="42" t="s">
        <v>148</v>
      </c>
      <c r="G505" s="42" t="s">
        <v>157</v>
      </c>
      <c r="H505" s="42">
        <v>55</v>
      </c>
      <c r="I505" s="43">
        <v>40899</v>
      </c>
      <c r="J505" s="44">
        <v>54733</v>
      </c>
      <c r="K505" s="45">
        <v>0</v>
      </c>
      <c r="L505" s="42" t="s">
        <v>158</v>
      </c>
      <c r="M505" s="42" t="s">
        <v>159</v>
      </c>
    </row>
    <row r="506" spans="1:13">
      <c r="A506" s="41" t="s">
        <v>1162</v>
      </c>
      <c r="B506" s="42" t="s">
        <v>1163</v>
      </c>
      <c r="C506" s="42" t="s">
        <v>397</v>
      </c>
      <c r="D506" s="42" t="s">
        <v>146</v>
      </c>
      <c r="E506" s="42" t="s">
        <v>177</v>
      </c>
      <c r="F506" s="42" t="s">
        <v>156</v>
      </c>
      <c r="G506" s="42" t="s">
        <v>149</v>
      </c>
      <c r="H506" s="42">
        <v>28</v>
      </c>
      <c r="I506" s="43">
        <v>43633</v>
      </c>
      <c r="J506" s="44">
        <v>65341</v>
      </c>
      <c r="K506" s="45">
        <v>0</v>
      </c>
      <c r="L506" s="42" t="s">
        <v>150</v>
      </c>
      <c r="M506" s="42" t="s">
        <v>184</v>
      </c>
    </row>
    <row r="507" spans="1:13">
      <c r="A507" s="41" t="s">
        <v>1164</v>
      </c>
      <c r="B507" s="42" t="s">
        <v>1165</v>
      </c>
      <c r="C507" s="42" t="s">
        <v>145</v>
      </c>
      <c r="D507" s="42" t="s">
        <v>163</v>
      </c>
      <c r="E507" s="42" t="s">
        <v>177</v>
      </c>
      <c r="F507" s="42" t="s">
        <v>148</v>
      </c>
      <c r="G507" s="42" t="s">
        <v>149</v>
      </c>
      <c r="H507" s="42">
        <v>59</v>
      </c>
      <c r="I507" s="43">
        <v>43400</v>
      </c>
      <c r="J507" s="44">
        <v>139208</v>
      </c>
      <c r="K507" s="45">
        <v>0.11</v>
      </c>
      <c r="L507" s="42" t="s">
        <v>150</v>
      </c>
      <c r="M507" s="42" t="s">
        <v>188</v>
      </c>
    </row>
    <row r="508" spans="1:13">
      <c r="A508" s="41" t="s">
        <v>1166</v>
      </c>
      <c r="B508" s="42" t="s">
        <v>1167</v>
      </c>
      <c r="C508" s="42" t="s">
        <v>172</v>
      </c>
      <c r="D508" s="42" t="s">
        <v>53</v>
      </c>
      <c r="E508" s="42" t="s">
        <v>164</v>
      </c>
      <c r="F508" s="42" t="s">
        <v>156</v>
      </c>
      <c r="G508" s="42" t="s">
        <v>157</v>
      </c>
      <c r="H508" s="42">
        <v>63</v>
      </c>
      <c r="I508" s="43">
        <v>43171</v>
      </c>
      <c r="J508" s="44">
        <v>73200</v>
      </c>
      <c r="K508" s="45">
        <v>0</v>
      </c>
      <c r="L508" s="42" t="s">
        <v>158</v>
      </c>
      <c r="M508" s="42" t="s">
        <v>202</v>
      </c>
    </row>
    <row r="509" spans="1:13">
      <c r="A509" s="41" t="s">
        <v>1168</v>
      </c>
      <c r="B509" s="42" t="s">
        <v>1169</v>
      </c>
      <c r="C509" s="42" t="s">
        <v>180</v>
      </c>
      <c r="D509" s="42" t="s">
        <v>187</v>
      </c>
      <c r="E509" s="42" t="s">
        <v>164</v>
      </c>
      <c r="F509" s="42" t="s">
        <v>148</v>
      </c>
      <c r="G509" s="42" t="s">
        <v>213</v>
      </c>
      <c r="H509" s="42">
        <v>46</v>
      </c>
      <c r="I509" s="43">
        <v>40292</v>
      </c>
      <c r="J509" s="44">
        <v>102636</v>
      </c>
      <c r="K509" s="45">
        <v>0.06</v>
      </c>
      <c r="L509" s="42" t="s">
        <v>150</v>
      </c>
      <c r="M509" s="42" t="s">
        <v>151</v>
      </c>
    </row>
    <row r="510" spans="1:13">
      <c r="A510" s="41" t="s">
        <v>1170</v>
      </c>
      <c r="B510" s="42" t="s">
        <v>1171</v>
      </c>
      <c r="C510" s="42" t="s">
        <v>392</v>
      </c>
      <c r="D510" s="42" t="s">
        <v>53</v>
      </c>
      <c r="E510" s="42" t="s">
        <v>164</v>
      </c>
      <c r="F510" s="42" t="s">
        <v>148</v>
      </c>
      <c r="G510" s="42" t="s">
        <v>213</v>
      </c>
      <c r="H510" s="42">
        <v>26</v>
      </c>
      <c r="I510" s="43">
        <v>44236</v>
      </c>
      <c r="J510" s="44">
        <v>87427</v>
      </c>
      <c r="K510" s="45">
        <v>0</v>
      </c>
      <c r="L510" s="42" t="s">
        <v>221</v>
      </c>
      <c r="M510" s="42" t="s">
        <v>316</v>
      </c>
    </row>
    <row r="511" spans="1:13">
      <c r="A511" s="41" t="s">
        <v>1172</v>
      </c>
      <c r="B511" s="42" t="s">
        <v>1173</v>
      </c>
      <c r="C511" s="42" t="s">
        <v>239</v>
      </c>
      <c r="D511" s="42" t="s">
        <v>146</v>
      </c>
      <c r="E511" s="42" t="s">
        <v>147</v>
      </c>
      <c r="F511" s="42" t="s">
        <v>156</v>
      </c>
      <c r="G511" s="42" t="s">
        <v>165</v>
      </c>
      <c r="H511" s="42">
        <v>45</v>
      </c>
      <c r="I511" s="43">
        <v>43248</v>
      </c>
      <c r="J511" s="44">
        <v>49219</v>
      </c>
      <c r="K511" s="45">
        <v>0</v>
      </c>
      <c r="L511" s="42" t="s">
        <v>150</v>
      </c>
      <c r="M511" s="42" t="s">
        <v>216</v>
      </c>
    </row>
    <row r="512" spans="1:13">
      <c r="A512" s="41" t="s">
        <v>1174</v>
      </c>
      <c r="B512" s="42" t="s">
        <v>722</v>
      </c>
      <c r="C512" s="42" t="s">
        <v>180</v>
      </c>
      <c r="D512" s="42" t="s">
        <v>163</v>
      </c>
      <c r="E512" s="42" t="s">
        <v>155</v>
      </c>
      <c r="F512" s="42" t="s">
        <v>156</v>
      </c>
      <c r="G512" s="42" t="s">
        <v>157</v>
      </c>
      <c r="H512" s="42">
        <v>50</v>
      </c>
      <c r="I512" s="43">
        <v>43239</v>
      </c>
      <c r="J512" s="44">
        <v>106437</v>
      </c>
      <c r="K512" s="45">
        <v>7.0000000000000007E-2</v>
      </c>
      <c r="L512" s="42" t="s">
        <v>158</v>
      </c>
      <c r="M512" s="42" t="s">
        <v>159</v>
      </c>
    </row>
    <row r="513" spans="1:13">
      <c r="A513" s="41" t="s">
        <v>1175</v>
      </c>
      <c r="B513" s="42" t="s">
        <v>1176</v>
      </c>
      <c r="C513" s="42" t="s">
        <v>242</v>
      </c>
      <c r="D513" s="42" t="s">
        <v>163</v>
      </c>
      <c r="E513" s="42" t="s">
        <v>155</v>
      </c>
      <c r="F513" s="42" t="s">
        <v>156</v>
      </c>
      <c r="G513" s="42" t="s">
        <v>213</v>
      </c>
      <c r="H513" s="42">
        <v>46</v>
      </c>
      <c r="I513" s="43">
        <v>42129</v>
      </c>
      <c r="J513" s="44">
        <v>64364</v>
      </c>
      <c r="K513" s="45">
        <v>0</v>
      </c>
      <c r="L513" s="42" t="s">
        <v>221</v>
      </c>
      <c r="M513" s="42" t="s">
        <v>316</v>
      </c>
    </row>
    <row r="514" spans="1:13">
      <c r="A514" s="41" t="s">
        <v>1177</v>
      </c>
      <c r="B514" s="42" t="s">
        <v>1178</v>
      </c>
      <c r="C514" s="42" t="s">
        <v>162</v>
      </c>
      <c r="D514" s="42" t="s">
        <v>193</v>
      </c>
      <c r="E514" s="42" t="s">
        <v>155</v>
      </c>
      <c r="F514" s="42" t="s">
        <v>156</v>
      </c>
      <c r="G514" s="42" t="s">
        <v>165</v>
      </c>
      <c r="H514" s="42">
        <v>50</v>
      </c>
      <c r="I514" s="43">
        <v>44486</v>
      </c>
      <c r="J514" s="44">
        <v>172180</v>
      </c>
      <c r="K514" s="45">
        <v>0.3</v>
      </c>
      <c r="L514" s="42" t="s">
        <v>150</v>
      </c>
      <c r="M514" s="42" t="s">
        <v>216</v>
      </c>
    </row>
    <row r="515" spans="1:13">
      <c r="A515" s="41" t="s">
        <v>1179</v>
      </c>
      <c r="B515" s="42" t="s">
        <v>1180</v>
      </c>
      <c r="C515" s="42" t="s">
        <v>172</v>
      </c>
      <c r="D515" s="42" t="s">
        <v>53</v>
      </c>
      <c r="E515" s="42" t="s">
        <v>155</v>
      </c>
      <c r="F515" s="42" t="s">
        <v>148</v>
      </c>
      <c r="G515" s="42" t="s">
        <v>213</v>
      </c>
      <c r="H515" s="42">
        <v>33</v>
      </c>
      <c r="I515" s="43">
        <v>41043</v>
      </c>
      <c r="J515" s="44">
        <v>88343</v>
      </c>
      <c r="K515" s="45">
        <v>0</v>
      </c>
      <c r="L515" s="42" t="s">
        <v>221</v>
      </c>
      <c r="M515" s="42" t="s">
        <v>227</v>
      </c>
    </row>
    <row r="516" spans="1:13">
      <c r="A516" s="41" t="s">
        <v>1181</v>
      </c>
      <c r="B516" s="42" t="s">
        <v>1182</v>
      </c>
      <c r="C516" s="42" t="s">
        <v>470</v>
      </c>
      <c r="D516" s="42" t="s">
        <v>146</v>
      </c>
      <c r="E516" s="42" t="s">
        <v>164</v>
      </c>
      <c r="F516" s="42" t="s">
        <v>156</v>
      </c>
      <c r="G516" s="42" t="s">
        <v>213</v>
      </c>
      <c r="H516" s="42">
        <v>57</v>
      </c>
      <c r="I516" s="43">
        <v>41830</v>
      </c>
      <c r="J516" s="44">
        <v>66649</v>
      </c>
      <c r="K516" s="45">
        <v>0</v>
      </c>
      <c r="L516" s="42" t="s">
        <v>221</v>
      </c>
      <c r="M516" s="42" t="s">
        <v>227</v>
      </c>
    </row>
    <row r="517" spans="1:13">
      <c r="A517" s="41" t="s">
        <v>261</v>
      </c>
      <c r="B517" s="42" t="s">
        <v>1183</v>
      </c>
      <c r="C517" s="42" t="s">
        <v>180</v>
      </c>
      <c r="D517" s="42" t="s">
        <v>163</v>
      </c>
      <c r="E517" s="42" t="s">
        <v>177</v>
      </c>
      <c r="F517" s="42" t="s">
        <v>148</v>
      </c>
      <c r="G517" s="42" t="s">
        <v>165</v>
      </c>
      <c r="H517" s="42">
        <v>48</v>
      </c>
      <c r="I517" s="43">
        <v>36272</v>
      </c>
      <c r="J517" s="44">
        <v>102847</v>
      </c>
      <c r="K517" s="45">
        <v>0.05</v>
      </c>
      <c r="L517" s="42" t="s">
        <v>150</v>
      </c>
      <c r="M517" s="42" t="s">
        <v>166</v>
      </c>
    </row>
    <row r="518" spans="1:13">
      <c r="A518" s="41" t="s">
        <v>1184</v>
      </c>
      <c r="B518" s="42" t="s">
        <v>1185</v>
      </c>
      <c r="C518" s="42" t="s">
        <v>145</v>
      </c>
      <c r="D518" s="42" t="s">
        <v>163</v>
      </c>
      <c r="E518" s="42" t="s">
        <v>155</v>
      </c>
      <c r="F518" s="42" t="s">
        <v>156</v>
      </c>
      <c r="G518" s="42" t="s">
        <v>213</v>
      </c>
      <c r="H518" s="42">
        <v>46</v>
      </c>
      <c r="I518" s="43">
        <v>40378</v>
      </c>
      <c r="J518" s="44">
        <v>134881</v>
      </c>
      <c r="K518" s="45">
        <v>0.15</v>
      </c>
      <c r="L518" s="42" t="s">
        <v>221</v>
      </c>
      <c r="M518" s="42" t="s">
        <v>222</v>
      </c>
    </row>
    <row r="519" spans="1:13">
      <c r="A519" s="41" t="s">
        <v>1186</v>
      </c>
      <c r="B519" s="42" t="s">
        <v>1187</v>
      </c>
      <c r="C519" s="42" t="s">
        <v>242</v>
      </c>
      <c r="D519" s="42" t="s">
        <v>208</v>
      </c>
      <c r="E519" s="42" t="s">
        <v>155</v>
      </c>
      <c r="F519" s="42" t="s">
        <v>156</v>
      </c>
      <c r="G519" s="42" t="s">
        <v>157</v>
      </c>
      <c r="H519" s="42">
        <v>52</v>
      </c>
      <c r="I519" s="43">
        <v>36303</v>
      </c>
      <c r="J519" s="44">
        <v>68807</v>
      </c>
      <c r="K519" s="45">
        <v>0</v>
      </c>
      <c r="L519" s="42" t="s">
        <v>158</v>
      </c>
      <c r="M519" s="42" t="s">
        <v>248</v>
      </c>
    </row>
    <row r="520" spans="1:13">
      <c r="A520" s="41" t="s">
        <v>1188</v>
      </c>
      <c r="B520" s="42" t="s">
        <v>1189</v>
      </c>
      <c r="C520" s="42" t="s">
        <v>207</v>
      </c>
      <c r="D520" s="42" t="s">
        <v>146</v>
      </c>
      <c r="E520" s="42" t="s">
        <v>155</v>
      </c>
      <c r="F520" s="42" t="s">
        <v>156</v>
      </c>
      <c r="G520" s="42" t="s">
        <v>165</v>
      </c>
      <c r="H520" s="42">
        <v>56</v>
      </c>
      <c r="I520" s="43">
        <v>38866</v>
      </c>
      <c r="J520" s="44">
        <v>228822</v>
      </c>
      <c r="K520" s="45">
        <v>0.36</v>
      </c>
      <c r="L520" s="42" t="s">
        <v>150</v>
      </c>
      <c r="M520" s="42" t="s">
        <v>184</v>
      </c>
    </row>
    <row r="521" spans="1:13">
      <c r="A521" s="41" t="s">
        <v>1190</v>
      </c>
      <c r="B521" s="42" t="s">
        <v>1191</v>
      </c>
      <c r="C521" s="42" t="s">
        <v>183</v>
      </c>
      <c r="D521" s="42" t="s">
        <v>208</v>
      </c>
      <c r="E521" s="42" t="s">
        <v>155</v>
      </c>
      <c r="F521" s="42" t="s">
        <v>156</v>
      </c>
      <c r="G521" s="42" t="s">
        <v>165</v>
      </c>
      <c r="H521" s="42">
        <v>28</v>
      </c>
      <c r="I521" s="43">
        <v>44395</v>
      </c>
      <c r="J521" s="44">
        <v>43391</v>
      </c>
      <c r="K521" s="45">
        <v>0</v>
      </c>
      <c r="L521" s="42" t="s">
        <v>150</v>
      </c>
      <c r="M521" s="42" t="s">
        <v>216</v>
      </c>
    </row>
    <row r="522" spans="1:13">
      <c r="A522" s="41" t="s">
        <v>1192</v>
      </c>
      <c r="B522" s="42" t="s">
        <v>1193</v>
      </c>
      <c r="C522" s="42" t="s">
        <v>232</v>
      </c>
      <c r="D522" s="42" t="s">
        <v>197</v>
      </c>
      <c r="E522" s="42" t="s">
        <v>164</v>
      </c>
      <c r="F522" s="42" t="s">
        <v>156</v>
      </c>
      <c r="G522" s="42" t="s">
        <v>157</v>
      </c>
      <c r="H522" s="42">
        <v>29</v>
      </c>
      <c r="I522" s="43">
        <v>44515</v>
      </c>
      <c r="J522" s="44">
        <v>91782</v>
      </c>
      <c r="K522" s="45">
        <v>0</v>
      </c>
      <c r="L522" s="42" t="s">
        <v>158</v>
      </c>
      <c r="M522" s="42" t="s">
        <v>159</v>
      </c>
    </row>
    <row r="523" spans="1:13">
      <c r="A523" s="41" t="s">
        <v>1194</v>
      </c>
      <c r="B523" s="42" t="s">
        <v>1195</v>
      </c>
      <c r="C523" s="42" t="s">
        <v>207</v>
      </c>
      <c r="D523" s="42" t="s">
        <v>208</v>
      </c>
      <c r="E523" s="42" t="s">
        <v>177</v>
      </c>
      <c r="F523" s="42" t="s">
        <v>148</v>
      </c>
      <c r="G523" s="42" t="s">
        <v>157</v>
      </c>
      <c r="H523" s="42">
        <v>45</v>
      </c>
      <c r="I523" s="43">
        <v>42428</v>
      </c>
      <c r="J523" s="44">
        <v>211637</v>
      </c>
      <c r="K523" s="45">
        <v>0.31</v>
      </c>
      <c r="L523" s="42" t="s">
        <v>150</v>
      </c>
      <c r="M523" s="42" t="s">
        <v>166</v>
      </c>
    </row>
    <row r="524" spans="1:13">
      <c r="A524" s="41" t="s">
        <v>308</v>
      </c>
      <c r="B524" s="42" t="s">
        <v>1196</v>
      </c>
      <c r="C524" s="42" t="s">
        <v>169</v>
      </c>
      <c r="D524" s="42" t="s">
        <v>146</v>
      </c>
      <c r="E524" s="42" t="s">
        <v>155</v>
      </c>
      <c r="F524" s="42" t="s">
        <v>156</v>
      </c>
      <c r="G524" s="42" t="s">
        <v>165</v>
      </c>
      <c r="H524" s="42">
        <v>28</v>
      </c>
      <c r="I524" s="43">
        <v>44051</v>
      </c>
      <c r="J524" s="44">
        <v>73255</v>
      </c>
      <c r="K524" s="45">
        <v>0.09</v>
      </c>
      <c r="L524" s="42" t="s">
        <v>150</v>
      </c>
      <c r="M524" s="42" t="s">
        <v>173</v>
      </c>
    </row>
    <row r="525" spans="1:13">
      <c r="A525" s="41" t="s">
        <v>1197</v>
      </c>
      <c r="B525" s="42" t="s">
        <v>1198</v>
      </c>
      <c r="C525" s="42" t="s">
        <v>180</v>
      </c>
      <c r="D525" s="42" t="s">
        <v>53</v>
      </c>
      <c r="E525" s="42" t="s">
        <v>177</v>
      </c>
      <c r="F525" s="42" t="s">
        <v>156</v>
      </c>
      <c r="G525" s="42" t="s">
        <v>165</v>
      </c>
      <c r="H525" s="42">
        <v>28</v>
      </c>
      <c r="I525" s="43">
        <v>44204</v>
      </c>
      <c r="J525" s="44">
        <v>108826</v>
      </c>
      <c r="K525" s="45">
        <v>0.1</v>
      </c>
      <c r="L525" s="42" t="s">
        <v>150</v>
      </c>
      <c r="M525" s="42" t="s">
        <v>184</v>
      </c>
    </row>
    <row r="526" spans="1:13">
      <c r="A526" s="41" t="s">
        <v>1199</v>
      </c>
      <c r="B526" s="42" t="s">
        <v>1200</v>
      </c>
      <c r="C526" s="42" t="s">
        <v>470</v>
      </c>
      <c r="D526" s="42" t="s">
        <v>146</v>
      </c>
      <c r="E526" s="42" t="s">
        <v>164</v>
      </c>
      <c r="F526" s="42" t="s">
        <v>156</v>
      </c>
      <c r="G526" s="42" t="s">
        <v>165</v>
      </c>
      <c r="H526" s="42">
        <v>34</v>
      </c>
      <c r="I526" s="43">
        <v>42514</v>
      </c>
      <c r="J526" s="44">
        <v>94352</v>
      </c>
      <c r="K526" s="45">
        <v>0</v>
      </c>
      <c r="L526" s="42" t="s">
        <v>150</v>
      </c>
      <c r="M526" s="42" t="s">
        <v>184</v>
      </c>
    </row>
    <row r="527" spans="1:13">
      <c r="A527" s="41" t="s">
        <v>1201</v>
      </c>
      <c r="B527" s="42" t="s">
        <v>1202</v>
      </c>
      <c r="C527" s="42" t="s">
        <v>540</v>
      </c>
      <c r="D527" s="42" t="s">
        <v>146</v>
      </c>
      <c r="E527" s="42" t="s">
        <v>147</v>
      </c>
      <c r="F527" s="42" t="s">
        <v>148</v>
      </c>
      <c r="G527" s="42" t="s">
        <v>213</v>
      </c>
      <c r="H527" s="42">
        <v>55</v>
      </c>
      <c r="I527" s="43">
        <v>34576</v>
      </c>
      <c r="J527" s="44">
        <v>73955</v>
      </c>
      <c r="K527" s="45">
        <v>0</v>
      </c>
      <c r="L527" s="42" t="s">
        <v>150</v>
      </c>
      <c r="M527" s="42" t="s">
        <v>173</v>
      </c>
    </row>
    <row r="528" spans="1:13">
      <c r="A528" s="41" t="s">
        <v>1203</v>
      </c>
      <c r="B528" s="42" t="s">
        <v>1204</v>
      </c>
      <c r="C528" s="42" t="s">
        <v>180</v>
      </c>
      <c r="D528" s="42" t="s">
        <v>193</v>
      </c>
      <c r="E528" s="42" t="s">
        <v>155</v>
      </c>
      <c r="F528" s="42" t="s">
        <v>156</v>
      </c>
      <c r="G528" s="42" t="s">
        <v>213</v>
      </c>
      <c r="H528" s="42">
        <v>34</v>
      </c>
      <c r="I528" s="43">
        <v>41499</v>
      </c>
      <c r="J528" s="44">
        <v>113909</v>
      </c>
      <c r="K528" s="45">
        <v>0.06</v>
      </c>
      <c r="L528" s="42" t="s">
        <v>221</v>
      </c>
      <c r="M528" s="42" t="s">
        <v>227</v>
      </c>
    </row>
    <row r="529" spans="1:13">
      <c r="A529" s="41" t="s">
        <v>1205</v>
      </c>
      <c r="B529" s="42" t="s">
        <v>1206</v>
      </c>
      <c r="C529" s="42" t="s">
        <v>583</v>
      </c>
      <c r="D529" s="42" t="s">
        <v>146</v>
      </c>
      <c r="E529" s="42" t="s">
        <v>155</v>
      </c>
      <c r="F529" s="42" t="s">
        <v>156</v>
      </c>
      <c r="G529" s="42" t="s">
        <v>157</v>
      </c>
      <c r="H529" s="42">
        <v>27</v>
      </c>
      <c r="I529" s="43">
        <v>44189</v>
      </c>
      <c r="J529" s="44">
        <v>92321</v>
      </c>
      <c r="K529" s="45">
        <v>0</v>
      </c>
      <c r="L529" s="42" t="s">
        <v>150</v>
      </c>
      <c r="M529" s="42" t="s">
        <v>166</v>
      </c>
    </row>
    <row r="530" spans="1:13">
      <c r="A530" s="41" t="s">
        <v>1144</v>
      </c>
      <c r="B530" s="42" t="s">
        <v>1207</v>
      </c>
      <c r="C530" s="42" t="s">
        <v>169</v>
      </c>
      <c r="D530" s="42" t="s">
        <v>146</v>
      </c>
      <c r="E530" s="42" t="s">
        <v>147</v>
      </c>
      <c r="F530" s="42" t="s">
        <v>156</v>
      </c>
      <c r="G530" s="42" t="s">
        <v>165</v>
      </c>
      <c r="H530" s="42">
        <v>52</v>
      </c>
      <c r="I530" s="43">
        <v>41417</v>
      </c>
      <c r="J530" s="44">
        <v>99557</v>
      </c>
      <c r="K530" s="45">
        <v>0.09</v>
      </c>
      <c r="L530" s="42" t="s">
        <v>150</v>
      </c>
      <c r="M530" s="42" t="s">
        <v>151</v>
      </c>
    </row>
    <row r="531" spans="1:13">
      <c r="A531" s="41" t="s">
        <v>1208</v>
      </c>
      <c r="B531" s="42" t="s">
        <v>1209</v>
      </c>
      <c r="C531" s="42" t="s">
        <v>276</v>
      </c>
      <c r="D531" s="42" t="s">
        <v>197</v>
      </c>
      <c r="E531" s="42" t="s">
        <v>164</v>
      </c>
      <c r="F531" s="42" t="s">
        <v>148</v>
      </c>
      <c r="G531" s="42" t="s">
        <v>165</v>
      </c>
      <c r="H531" s="42">
        <v>28</v>
      </c>
      <c r="I531" s="43">
        <v>43418</v>
      </c>
      <c r="J531" s="44">
        <v>115854</v>
      </c>
      <c r="K531" s="45">
        <v>0</v>
      </c>
      <c r="L531" s="42" t="s">
        <v>150</v>
      </c>
      <c r="M531" s="42" t="s">
        <v>173</v>
      </c>
    </row>
    <row r="532" spans="1:13">
      <c r="A532" s="41" t="s">
        <v>1210</v>
      </c>
      <c r="B532" s="42" t="s">
        <v>1211</v>
      </c>
      <c r="C532" s="42" t="s">
        <v>540</v>
      </c>
      <c r="D532" s="42" t="s">
        <v>146</v>
      </c>
      <c r="E532" s="42" t="s">
        <v>155</v>
      </c>
      <c r="F532" s="42" t="s">
        <v>148</v>
      </c>
      <c r="G532" s="42" t="s">
        <v>213</v>
      </c>
      <c r="H532" s="42">
        <v>44</v>
      </c>
      <c r="I532" s="43">
        <v>40603</v>
      </c>
      <c r="J532" s="44">
        <v>82462</v>
      </c>
      <c r="K532" s="45">
        <v>0</v>
      </c>
      <c r="L532" s="42" t="s">
        <v>150</v>
      </c>
      <c r="M532" s="42" t="s">
        <v>188</v>
      </c>
    </row>
    <row r="533" spans="1:13">
      <c r="A533" s="41" t="s">
        <v>1212</v>
      </c>
      <c r="B533" s="42" t="s">
        <v>1213</v>
      </c>
      <c r="C533" s="42" t="s">
        <v>207</v>
      </c>
      <c r="D533" s="42" t="s">
        <v>146</v>
      </c>
      <c r="E533" s="42" t="s">
        <v>147</v>
      </c>
      <c r="F533" s="42" t="s">
        <v>148</v>
      </c>
      <c r="G533" s="42" t="s">
        <v>165</v>
      </c>
      <c r="H533" s="42">
        <v>53</v>
      </c>
      <c r="I533" s="43">
        <v>40856</v>
      </c>
      <c r="J533" s="44">
        <v>198473</v>
      </c>
      <c r="K533" s="45">
        <v>0.32</v>
      </c>
      <c r="L533" s="42" t="s">
        <v>150</v>
      </c>
      <c r="M533" s="42" t="s">
        <v>184</v>
      </c>
    </row>
    <row r="534" spans="1:13">
      <c r="A534" s="41" t="s">
        <v>1214</v>
      </c>
      <c r="B534" s="42" t="s">
        <v>1215</v>
      </c>
      <c r="C534" s="42" t="s">
        <v>145</v>
      </c>
      <c r="D534" s="42" t="s">
        <v>163</v>
      </c>
      <c r="E534" s="42" t="s">
        <v>177</v>
      </c>
      <c r="F534" s="42" t="s">
        <v>148</v>
      </c>
      <c r="G534" s="42" t="s">
        <v>157</v>
      </c>
      <c r="H534" s="42">
        <v>43</v>
      </c>
      <c r="I534" s="43">
        <v>39005</v>
      </c>
      <c r="J534" s="44">
        <v>153492</v>
      </c>
      <c r="K534" s="45">
        <v>0.11</v>
      </c>
      <c r="L534" s="42" t="s">
        <v>150</v>
      </c>
      <c r="M534" s="42" t="s">
        <v>166</v>
      </c>
    </row>
    <row r="535" spans="1:13">
      <c r="A535" s="41" t="s">
        <v>1216</v>
      </c>
      <c r="B535" s="42" t="s">
        <v>1217</v>
      </c>
      <c r="C535" s="42" t="s">
        <v>207</v>
      </c>
      <c r="D535" s="42" t="s">
        <v>193</v>
      </c>
      <c r="E535" s="42" t="s">
        <v>177</v>
      </c>
      <c r="F535" s="42" t="s">
        <v>148</v>
      </c>
      <c r="G535" s="42" t="s">
        <v>149</v>
      </c>
      <c r="H535" s="42">
        <v>28</v>
      </c>
      <c r="I535" s="43">
        <v>43121</v>
      </c>
      <c r="J535" s="44">
        <v>208210</v>
      </c>
      <c r="K535" s="45">
        <v>0.3</v>
      </c>
      <c r="L535" s="42" t="s">
        <v>150</v>
      </c>
      <c r="M535" s="42" t="s">
        <v>151</v>
      </c>
    </row>
    <row r="536" spans="1:13">
      <c r="A536" s="41" t="s">
        <v>1218</v>
      </c>
      <c r="B536" s="42" t="s">
        <v>1219</v>
      </c>
      <c r="C536" s="42" t="s">
        <v>172</v>
      </c>
      <c r="D536" s="42" t="s">
        <v>208</v>
      </c>
      <c r="E536" s="42" t="s">
        <v>177</v>
      </c>
      <c r="F536" s="42" t="s">
        <v>156</v>
      </c>
      <c r="G536" s="42" t="s">
        <v>165</v>
      </c>
      <c r="H536" s="42">
        <v>33</v>
      </c>
      <c r="I536" s="43">
        <v>42325</v>
      </c>
      <c r="J536" s="44">
        <v>91632</v>
      </c>
      <c r="K536" s="45">
        <v>0</v>
      </c>
      <c r="L536" s="42" t="s">
        <v>150</v>
      </c>
      <c r="M536" s="42" t="s">
        <v>173</v>
      </c>
    </row>
    <row r="537" spans="1:13">
      <c r="A537" s="41" t="s">
        <v>1220</v>
      </c>
      <c r="B537" s="42" t="s">
        <v>1221</v>
      </c>
      <c r="C537" s="42" t="s">
        <v>264</v>
      </c>
      <c r="D537" s="42" t="s">
        <v>193</v>
      </c>
      <c r="E537" s="42" t="s">
        <v>177</v>
      </c>
      <c r="F537" s="42" t="s">
        <v>156</v>
      </c>
      <c r="G537" s="42" t="s">
        <v>157</v>
      </c>
      <c r="H537" s="42">
        <v>31</v>
      </c>
      <c r="I537" s="43">
        <v>43002</v>
      </c>
      <c r="J537" s="44">
        <v>71755</v>
      </c>
      <c r="K537" s="45">
        <v>0</v>
      </c>
      <c r="L537" s="42" t="s">
        <v>158</v>
      </c>
      <c r="M537" s="42" t="s">
        <v>159</v>
      </c>
    </row>
    <row r="538" spans="1:13">
      <c r="A538" s="41" t="s">
        <v>1222</v>
      </c>
      <c r="B538" s="42" t="s">
        <v>1223</v>
      </c>
      <c r="C538" s="42" t="s">
        <v>180</v>
      </c>
      <c r="D538" s="42" t="s">
        <v>187</v>
      </c>
      <c r="E538" s="42" t="s">
        <v>177</v>
      </c>
      <c r="F538" s="42" t="s">
        <v>148</v>
      </c>
      <c r="G538" s="42" t="s">
        <v>157</v>
      </c>
      <c r="H538" s="42">
        <v>52</v>
      </c>
      <c r="I538" s="43">
        <v>44519</v>
      </c>
      <c r="J538" s="44">
        <v>111006</v>
      </c>
      <c r="K538" s="45">
        <v>0.08</v>
      </c>
      <c r="L538" s="42" t="s">
        <v>158</v>
      </c>
      <c r="M538" s="42" t="s">
        <v>159</v>
      </c>
    </row>
    <row r="539" spans="1:13">
      <c r="A539" s="41" t="s">
        <v>1224</v>
      </c>
      <c r="B539" s="42" t="s">
        <v>1225</v>
      </c>
      <c r="C539" s="42" t="s">
        <v>305</v>
      </c>
      <c r="D539" s="42" t="s">
        <v>146</v>
      </c>
      <c r="E539" s="42" t="s">
        <v>177</v>
      </c>
      <c r="F539" s="42" t="s">
        <v>156</v>
      </c>
      <c r="G539" s="42" t="s">
        <v>157</v>
      </c>
      <c r="H539" s="42">
        <v>55</v>
      </c>
      <c r="I539" s="43">
        <v>34692</v>
      </c>
      <c r="J539" s="44">
        <v>99774</v>
      </c>
      <c r="K539" s="45">
        <v>0</v>
      </c>
      <c r="L539" s="42" t="s">
        <v>150</v>
      </c>
      <c r="M539" s="42" t="s">
        <v>188</v>
      </c>
    </row>
    <row r="540" spans="1:13">
      <c r="A540" s="41" t="s">
        <v>1226</v>
      </c>
      <c r="B540" s="42" t="s">
        <v>1227</v>
      </c>
      <c r="C540" s="42" t="s">
        <v>162</v>
      </c>
      <c r="D540" s="42" t="s">
        <v>146</v>
      </c>
      <c r="E540" s="42" t="s">
        <v>147</v>
      </c>
      <c r="F540" s="42" t="s">
        <v>156</v>
      </c>
      <c r="G540" s="42" t="s">
        <v>157</v>
      </c>
      <c r="H540" s="42">
        <v>55</v>
      </c>
      <c r="I540" s="43">
        <v>39154</v>
      </c>
      <c r="J540" s="44">
        <v>184648</v>
      </c>
      <c r="K540" s="45">
        <v>0.24</v>
      </c>
      <c r="L540" s="42" t="s">
        <v>158</v>
      </c>
      <c r="M540" s="42" t="s">
        <v>202</v>
      </c>
    </row>
    <row r="541" spans="1:13">
      <c r="A541" s="41" t="s">
        <v>1228</v>
      </c>
      <c r="B541" s="42" t="s">
        <v>1229</v>
      </c>
      <c r="C541" s="42" t="s">
        <v>207</v>
      </c>
      <c r="D541" s="42" t="s">
        <v>146</v>
      </c>
      <c r="E541" s="42" t="s">
        <v>155</v>
      </c>
      <c r="F541" s="42" t="s">
        <v>156</v>
      </c>
      <c r="G541" s="42" t="s">
        <v>213</v>
      </c>
      <c r="H541" s="42">
        <v>51</v>
      </c>
      <c r="I541" s="43">
        <v>37091</v>
      </c>
      <c r="J541" s="44">
        <v>247874</v>
      </c>
      <c r="K541" s="45">
        <v>0.33</v>
      </c>
      <c r="L541" s="42" t="s">
        <v>221</v>
      </c>
      <c r="M541" s="42" t="s">
        <v>222</v>
      </c>
    </row>
    <row r="542" spans="1:13">
      <c r="A542" s="41" t="s">
        <v>1230</v>
      </c>
      <c r="B542" s="42" t="s">
        <v>1231</v>
      </c>
      <c r="C542" s="42" t="s">
        <v>375</v>
      </c>
      <c r="D542" s="42" t="s">
        <v>197</v>
      </c>
      <c r="E542" s="42" t="s">
        <v>155</v>
      </c>
      <c r="F542" s="42" t="s">
        <v>156</v>
      </c>
      <c r="G542" s="42" t="s">
        <v>157</v>
      </c>
      <c r="H542" s="42">
        <v>60</v>
      </c>
      <c r="I542" s="43">
        <v>39944</v>
      </c>
      <c r="J542" s="44">
        <v>62239</v>
      </c>
      <c r="K542" s="45">
        <v>0</v>
      </c>
      <c r="L542" s="42" t="s">
        <v>158</v>
      </c>
      <c r="M542" s="42" t="s">
        <v>236</v>
      </c>
    </row>
    <row r="543" spans="1:13">
      <c r="A543" s="41" t="s">
        <v>1232</v>
      </c>
      <c r="B543" s="42" t="s">
        <v>1233</v>
      </c>
      <c r="C543" s="42" t="s">
        <v>180</v>
      </c>
      <c r="D543" s="42" t="s">
        <v>187</v>
      </c>
      <c r="E543" s="42" t="s">
        <v>164</v>
      </c>
      <c r="F543" s="42" t="s">
        <v>148</v>
      </c>
      <c r="G543" s="42" t="s">
        <v>165</v>
      </c>
      <c r="H543" s="42">
        <v>31</v>
      </c>
      <c r="I543" s="43">
        <v>41919</v>
      </c>
      <c r="J543" s="44">
        <v>114911</v>
      </c>
      <c r="K543" s="45">
        <v>7.0000000000000007E-2</v>
      </c>
      <c r="L543" s="42" t="s">
        <v>150</v>
      </c>
      <c r="M543" s="42" t="s">
        <v>166</v>
      </c>
    </row>
    <row r="544" spans="1:13">
      <c r="A544" s="41" t="s">
        <v>1234</v>
      </c>
      <c r="B544" s="42" t="s">
        <v>1235</v>
      </c>
      <c r="C544" s="42" t="s">
        <v>235</v>
      </c>
      <c r="D544" s="42" t="s">
        <v>197</v>
      </c>
      <c r="E544" s="42" t="s">
        <v>177</v>
      </c>
      <c r="F544" s="42" t="s">
        <v>156</v>
      </c>
      <c r="G544" s="42" t="s">
        <v>213</v>
      </c>
      <c r="H544" s="42">
        <v>45</v>
      </c>
      <c r="I544" s="43">
        <v>43217</v>
      </c>
      <c r="J544" s="44">
        <v>115490</v>
      </c>
      <c r="K544" s="45">
        <v>0.12</v>
      </c>
      <c r="L544" s="42" t="s">
        <v>150</v>
      </c>
      <c r="M544" s="42" t="s">
        <v>166</v>
      </c>
    </row>
    <row r="545" spans="1:13">
      <c r="A545" s="41" t="s">
        <v>1236</v>
      </c>
      <c r="B545" s="42" t="s">
        <v>1237</v>
      </c>
      <c r="C545" s="42" t="s">
        <v>180</v>
      </c>
      <c r="D545" s="42" t="s">
        <v>187</v>
      </c>
      <c r="E545" s="42" t="s">
        <v>164</v>
      </c>
      <c r="F545" s="42" t="s">
        <v>156</v>
      </c>
      <c r="G545" s="42" t="s">
        <v>157</v>
      </c>
      <c r="H545" s="42">
        <v>34</v>
      </c>
      <c r="I545" s="43">
        <v>40952</v>
      </c>
      <c r="J545" s="44">
        <v>118708</v>
      </c>
      <c r="K545" s="45">
        <v>7.0000000000000007E-2</v>
      </c>
      <c r="L545" s="42" t="s">
        <v>158</v>
      </c>
      <c r="M545" s="42" t="s">
        <v>202</v>
      </c>
    </row>
    <row r="546" spans="1:13">
      <c r="A546" s="41" t="s">
        <v>1238</v>
      </c>
      <c r="B546" s="42" t="s">
        <v>1239</v>
      </c>
      <c r="C546" s="42" t="s">
        <v>162</v>
      </c>
      <c r="D546" s="42" t="s">
        <v>187</v>
      </c>
      <c r="E546" s="42" t="s">
        <v>164</v>
      </c>
      <c r="F546" s="42" t="s">
        <v>148</v>
      </c>
      <c r="G546" s="42" t="s">
        <v>157</v>
      </c>
      <c r="H546" s="42">
        <v>29</v>
      </c>
      <c r="I546" s="43">
        <v>42914</v>
      </c>
      <c r="J546" s="44">
        <v>197649</v>
      </c>
      <c r="K546" s="45">
        <v>0.2</v>
      </c>
      <c r="L546" s="42" t="s">
        <v>150</v>
      </c>
      <c r="M546" s="42" t="s">
        <v>216</v>
      </c>
    </row>
    <row r="547" spans="1:13">
      <c r="A547" s="41" t="s">
        <v>1240</v>
      </c>
      <c r="B547" s="42" t="s">
        <v>1241</v>
      </c>
      <c r="C547" s="42" t="s">
        <v>172</v>
      </c>
      <c r="D547" s="42" t="s">
        <v>187</v>
      </c>
      <c r="E547" s="42" t="s">
        <v>164</v>
      </c>
      <c r="F547" s="42" t="s">
        <v>148</v>
      </c>
      <c r="G547" s="42" t="s">
        <v>157</v>
      </c>
      <c r="H547" s="42">
        <v>45</v>
      </c>
      <c r="I547" s="43">
        <v>43999</v>
      </c>
      <c r="J547" s="44">
        <v>89841</v>
      </c>
      <c r="K547" s="45">
        <v>0</v>
      </c>
      <c r="L547" s="42" t="s">
        <v>158</v>
      </c>
      <c r="M547" s="42" t="s">
        <v>236</v>
      </c>
    </row>
    <row r="548" spans="1:13">
      <c r="A548" s="41" t="s">
        <v>369</v>
      </c>
      <c r="B548" s="42" t="s">
        <v>1242</v>
      </c>
      <c r="C548" s="42" t="s">
        <v>242</v>
      </c>
      <c r="D548" s="42" t="s">
        <v>163</v>
      </c>
      <c r="E548" s="42" t="s">
        <v>164</v>
      </c>
      <c r="F548" s="42" t="s">
        <v>148</v>
      </c>
      <c r="G548" s="42" t="s">
        <v>165</v>
      </c>
      <c r="H548" s="42">
        <v>52</v>
      </c>
      <c r="I548" s="43">
        <v>43819</v>
      </c>
      <c r="J548" s="44">
        <v>61026</v>
      </c>
      <c r="K548" s="45">
        <v>0</v>
      </c>
      <c r="L548" s="42" t="s">
        <v>150</v>
      </c>
      <c r="M548" s="42" t="s">
        <v>173</v>
      </c>
    </row>
    <row r="549" spans="1:13">
      <c r="A549" s="41" t="s">
        <v>1243</v>
      </c>
      <c r="B549" s="42" t="s">
        <v>1244</v>
      </c>
      <c r="C549" s="42" t="s">
        <v>196</v>
      </c>
      <c r="D549" s="42" t="s">
        <v>197</v>
      </c>
      <c r="E549" s="42" t="s">
        <v>164</v>
      </c>
      <c r="F549" s="42" t="s">
        <v>148</v>
      </c>
      <c r="G549" s="42" t="s">
        <v>165</v>
      </c>
      <c r="H549" s="42">
        <v>48</v>
      </c>
      <c r="I549" s="43">
        <v>41907</v>
      </c>
      <c r="J549" s="44">
        <v>96693</v>
      </c>
      <c r="K549" s="45">
        <v>0</v>
      </c>
      <c r="L549" s="42" t="s">
        <v>150</v>
      </c>
      <c r="M549" s="42" t="s">
        <v>166</v>
      </c>
    </row>
    <row r="550" spans="1:13">
      <c r="A550" s="41" t="s">
        <v>1245</v>
      </c>
      <c r="B550" s="42" t="s">
        <v>1246</v>
      </c>
      <c r="C550" s="42" t="s">
        <v>321</v>
      </c>
      <c r="D550" s="42" t="s">
        <v>197</v>
      </c>
      <c r="E550" s="42" t="s">
        <v>164</v>
      </c>
      <c r="F550" s="42" t="s">
        <v>148</v>
      </c>
      <c r="G550" s="42" t="s">
        <v>213</v>
      </c>
      <c r="H550" s="42">
        <v>48</v>
      </c>
      <c r="I550" s="43">
        <v>39991</v>
      </c>
      <c r="J550" s="44">
        <v>82907</v>
      </c>
      <c r="K550" s="45">
        <v>0</v>
      </c>
      <c r="L550" s="42" t="s">
        <v>150</v>
      </c>
      <c r="M550" s="42" t="s">
        <v>151</v>
      </c>
    </row>
    <row r="551" spans="1:13">
      <c r="A551" s="41" t="s">
        <v>1247</v>
      </c>
      <c r="B551" s="42" t="s">
        <v>1248</v>
      </c>
      <c r="C551" s="42" t="s">
        <v>207</v>
      </c>
      <c r="D551" s="42" t="s">
        <v>208</v>
      </c>
      <c r="E551" s="42" t="s">
        <v>177</v>
      </c>
      <c r="F551" s="42" t="s">
        <v>156</v>
      </c>
      <c r="G551" s="42" t="s">
        <v>157</v>
      </c>
      <c r="H551" s="42">
        <v>41</v>
      </c>
      <c r="I551" s="43">
        <v>41916</v>
      </c>
      <c r="J551" s="44">
        <v>257194</v>
      </c>
      <c r="K551" s="45">
        <v>0.35</v>
      </c>
      <c r="L551" s="42" t="s">
        <v>158</v>
      </c>
      <c r="M551" s="42" t="s">
        <v>159</v>
      </c>
    </row>
    <row r="552" spans="1:13">
      <c r="A552" s="41" t="s">
        <v>1249</v>
      </c>
      <c r="B552" s="42" t="s">
        <v>1250</v>
      </c>
      <c r="C552" s="42" t="s">
        <v>232</v>
      </c>
      <c r="D552" s="42" t="s">
        <v>197</v>
      </c>
      <c r="E552" s="42" t="s">
        <v>147</v>
      </c>
      <c r="F552" s="42" t="s">
        <v>156</v>
      </c>
      <c r="G552" s="42" t="s">
        <v>213</v>
      </c>
      <c r="H552" s="42">
        <v>41</v>
      </c>
      <c r="I552" s="43">
        <v>40929</v>
      </c>
      <c r="J552" s="44">
        <v>94658</v>
      </c>
      <c r="K552" s="45">
        <v>0</v>
      </c>
      <c r="L552" s="42" t="s">
        <v>150</v>
      </c>
      <c r="M552" s="42" t="s">
        <v>184</v>
      </c>
    </row>
    <row r="553" spans="1:13">
      <c r="A553" s="41" t="s">
        <v>1251</v>
      </c>
      <c r="B553" s="42" t="s">
        <v>1252</v>
      </c>
      <c r="C553" s="42" t="s">
        <v>232</v>
      </c>
      <c r="D553" s="42" t="s">
        <v>197</v>
      </c>
      <c r="E553" s="42" t="s">
        <v>147</v>
      </c>
      <c r="F553" s="42" t="s">
        <v>156</v>
      </c>
      <c r="G553" s="42" t="s">
        <v>157</v>
      </c>
      <c r="H553" s="42">
        <v>55</v>
      </c>
      <c r="I553" s="43">
        <v>40663</v>
      </c>
      <c r="J553" s="44">
        <v>89419</v>
      </c>
      <c r="K553" s="45">
        <v>0</v>
      </c>
      <c r="L553" s="42" t="s">
        <v>158</v>
      </c>
      <c r="M553" s="42" t="s">
        <v>202</v>
      </c>
    </row>
    <row r="554" spans="1:13">
      <c r="A554" s="41" t="s">
        <v>1253</v>
      </c>
      <c r="B554" s="42" t="s">
        <v>1254</v>
      </c>
      <c r="C554" s="42" t="s">
        <v>264</v>
      </c>
      <c r="D554" s="42" t="s">
        <v>193</v>
      </c>
      <c r="E554" s="42" t="s">
        <v>155</v>
      </c>
      <c r="F554" s="42" t="s">
        <v>156</v>
      </c>
      <c r="G554" s="42" t="s">
        <v>149</v>
      </c>
      <c r="H554" s="42">
        <v>45</v>
      </c>
      <c r="I554" s="43">
        <v>42357</v>
      </c>
      <c r="J554" s="44">
        <v>51983</v>
      </c>
      <c r="K554" s="45">
        <v>0</v>
      </c>
      <c r="L554" s="42" t="s">
        <v>150</v>
      </c>
      <c r="M554" s="42" t="s">
        <v>216</v>
      </c>
    </row>
    <row r="555" spans="1:13">
      <c r="A555" s="41" t="s">
        <v>1255</v>
      </c>
      <c r="B555" s="42" t="s">
        <v>1256</v>
      </c>
      <c r="C555" s="42" t="s">
        <v>162</v>
      </c>
      <c r="D555" s="42" t="s">
        <v>163</v>
      </c>
      <c r="E555" s="42" t="s">
        <v>177</v>
      </c>
      <c r="F555" s="42" t="s">
        <v>148</v>
      </c>
      <c r="G555" s="42" t="s">
        <v>157</v>
      </c>
      <c r="H555" s="42">
        <v>53</v>
      </c>
      <c r="I555" s="43">
        <v>37304</v>
      </c>
      <c r="J555" s="44">
        <v>179494</v>
      </c>
      <c r="K555" s="45">
        <v>0.2</v>
      </c>
      <c r="L555" s="42" t="s">
        <v>158</v>
      </c>
      <c r="M555" s="42" t="s">
        <v>159</v>
      </c>
    </row>
    <row r="556" spans="1:13">
      <c r="A556" s="41" t="s">
        <v>1257</v>
      </c>
      <c r="B556" s="42" t="s">
        <v>1258</v>
      </c>
      <c r="C556" s="42" t="s">
        <v>540</v>
      </c>
      <c r="D556" s="42" t="s">
        <v>146</v>
      </c>
      <c r="E556" s="42" t="s">
        <v>177</v>
      </c>
      <c r="F556" s="42" t="s">
        <v>156</v>
      </c>
      <c r="G556" s="42" t="s">
        <v>213</v>
      </c>
      <c r="H556" s="42">
        <v>49</v>
      </c>
      <c r="I556" s="43">
        <v>42545</v>
      </c>
      <c r="J556" s="44">
        <v>68426</v>
      </c>
      <c r="K556" s="45">
        <v>0</v>
      </c>
      <c r="L556" s="42" t="s">
        <v>221</v>
      </c>
      <c r="M556" s="42" t="s">
        <v>227</v>
      </c>
    </row>
    <row r="557" spans="1:13">
      <c r="A557" s="41" t="s">
        <v>1259</v>
      </c>
      <c r="B557" s="42" t="s">
        <v>1260</v>
      </c>
      <c r="C557" s="42" t="s">
        <v>145</v>
      </c>
      <c r="D557" s="42" t="s">
        <v>163</v>
      </c>
      <c r="E557" s="42" t="s">
        <v>177</v>
      </c>
      <c r="F557" s="42" t="s">
        <v>148</v>
      </c>
      <c r="G557" s="42" t="s">
        <v>213</v>
      </c>
      <c r="H557" s="42">
        <v>55</v>
      </c>
      <c r="I557" s="43">
        <v>42772</v>
      </c>
      <c r="J557" s="44">
        <v>144986</v>
      </c>
      <c r="K557" s="45">
        <v>0.12</v>
      </c>
      <c r="L557" s="42" t="s">
        <v>150</v>
      </c>
      <c r="M557" s="42" t="s">
        <v>173</v>
      </c>
    </row>
    <row r="558" spans="1:13">
      <c r="A558" s="41" t="s">
        <v>1261</v>
      </c>
      <c r="B558" s="42" t="s">
        <v>1262</v>
      </c>
      <c r="C558" s="42" t="s">
        <v>176</v>
      </c>
      <c r="D558" s="42" t="s">
        <v>53</v>
      </c>
      <c r="E558" s="42" t="s">
        <v>164</v>
      </c>
      <c r="F558" s="42" t="s">
        <v>148</v>
      </c>
      <c r="G558" s="42" t="s">
        <v>157</v>
      </c>
      <c r="H558" s="42">
        <v>45</v>
      </c>
      <c r="I558" s="43">
        <v>36754</v>
      </c>
      <c r="J558" s="44">
        <v>60113</v>
      </c>
      <c r="K558" s="45">
        <v>0</v>
      </c>
      <c r="L558" s="42" t="s">
        <v>150</v>
      </c>
      <c r="M558" s="42" t="s">
        <v>166</v>
      </c>
    </row>
    <row r="559" spans="1:13">
      <c r="A559" s="41" t="s">
        <v>354</v>
      </c>
      <c r="B559" s="42" t="s">
        <v>1263</v>
      </c>
      <c r="C559" s="42" t="s">
        <v>264</v>
      </c>
      <c r="D559" s="42" t="s">
        <v>193</v>
      </c>
      <c r="E559" s="42" t="s">
        <v>147</v>
      </c>
      <c r="F559" s="42" t="s">
        <v>148</v>
      </c>
      <c r="G559" s="42" t="s">
        <v>213</v>
      </c>
      <c r="H559" s="42">
        <v>52</v>
      </c>
      <c r="I559" s="43">
        <v>44304</v>
      </c>
      <c r="J559" s="44">
        <v>50548</v>
      </c>
      <c r="K559" s="45">
        <v>0</v>
      </c>
      <c r="L559" s="42" t="s">
        <v>221</v>
      </c>
      <c r="M559" s="42" t="s">
        <v>316</v>
      </c>
    </row>
    <row r="560" spans="1:13">
      <c r="A560" s="41" t="s">
        <v>1264</v>
      </c>
      <c r="B560" s="42" t="s">
        <v>1265</v>
      </c>
      <c r="C560" s="42" t="s">
        <v>242</v>
      </c>
      <c r="D560" s="42" t="s">
        <v>208</v>
      </c>
      <c r="E560" s="42" t="s">
        <v>155</v>
      </c>
      <c r="F560" s="42" t="s">
        <v>148</v>
      </c>
      <c r="G560" s="42" t="s">
        <v>165</v>
      </c>
      <c r="H560" s="42">
        <v>33</v>
      </c>
      <c r="I560" s="43">
        <v>43904</v>
      </c>
      <c r="J560" s="44">
        <v>68846</v>
      </c>
      <c r="K560" s="45">
        <v>0</v>
      </c>
      <c r="L560" s="42" t="s">
        <v>150</v>
      </c>
      <c r="M560" s="42" t="s">
        <v>166</v>
      </c>
    </row>
    <row r="561" spans="1:13">
      <c r="A561" s="41" t="s">
        <v>640</v>
      </c>
      <c r="B561" s="42" t="s">
        <v>1266</v>
      </c>
      <c r="C561" s="42" t="s">
        <v>470</v>
      </c>
      <c r="D561" s="42" t="s">
        <v>146</v>
      </c>
      <c r="E561" s="42" t="s">
        <v>177</v>
      </c>
      <c r="F561" s="42" t="s">
        <v>148</v>
      </c>
      <c r="G561" s="42" t="s">
        <v>213</v>
      </c>
      <c r="H561" s="42">
        <v>59</v>
      </c>
      <c r="I561" s="43">
        <v>41717</v>
      </c>
      <c r="J561" s="44">
        <v>90901</v>
      </c>
      <c r="K561" s="45">
        <v>0</v>
      </c>
      <c r="L561" s="42" t="s">
        <v>150</v>
      </c>
      <c r="M561" s="42" t="s">
        <v>151</v>
      </c>
    </row>
    <row r="562" spans="1:13">
      <c r="A562" s="41" t="s">
        <v>1267</v>
      </c>
      <c r="B562" s="42" t="s">
        <v>1268</v>
      </c>
      <c r="C562" s="42" t="s">
        <v>180</v>
      </c>
      <c r="D562" s="42" t="s">
        <v>187</v>
      </c>
      <c r="E562" s="42" t="s">
        <v>177</v>
      </c>
      <c r="F562" s="42" t="s">
        <v>148</v>
      </c>
      <c r="G562" s="42" t="s">
        <v>157</v>
      </c>
      <c r="H562" s="42">
        <v>50</v>
      </c>
      <c r="I562" s="43">
        <v>41155</v>
      </c>
      <c r="J562" s="44">
        <v>102033</v>
      </c>
      <c r="K562" s="45">
        <v>0.08</v>
      </c>
      <c r="L562" s="42" t="s">
        <v>150</v>
      </c>
      <c r="M562" s="42" t="s">
        <v>188</v>
      </c>
    </row>
    <row r="563" spans="1:13">
      <c r="A563" s="41" t="s">
        <v>1269</v>
      </c>
      <c r="B563" s="42" t="s">
        <v>1270</v>
      </c>
      <c r="C563" s="42" t="s">
        <v>162</v>
      </c>
      <c r="D563" s="42" t="s">
        <v>53</v>
      </c>
      <c r="E563" s="42" t="s">
        <v>155</v>
      </c>
      <c r="F563" s="42" t="s">
        <v>148</v>
      </c>
      <c r="G563" s="42" t="s">
        <v>165</v>
      </c>
      <c r="H563" s="42">
        <v>61</v>
      </c>
      <c r="I563" s="43">
        <v>44219</v>
      </c>
      <c r="J563" s="44">
        <v>151783</v>
      </c>
      <c r="K563" s="45">
        <v>0.26</v>
      </c>
      <c r="L563" s="42" t="s">
        <v>150</v>
      </c>
      <c r="M563" s="42" t="s">
        <v>151</v>
      </c>
    </row>
    <row r="564" spans="1:13">
      <c r="A564" s="41" t="s">
        <v>1271</v>
      </c>
      <c r="B564" s="42" t="s">
        <v>1272</v>
      </c>
      <c r="C564" s="42" t="s">
        <v>162</v>
      </c>
      <c r="D564" s="42" t="s">
        <v>197</v>
      </c>
      <c r="E564" s="42" t="s">
        <v>177</v>
      </c>
      <c r="F564" s="42" t="s">
        <v>148</v>
      </c>
      <c r="G564" s="42" t="s">
        <v>213</v>
      </c>
      <c r="H564" s="42">
        <v>27</v>
      </c>
      <c r="I564" s="43">
        <v>43441</v>
      </c>
      <c r="J564" s="44">
        <v>170164</v>
      </c>
      <c r="K564" s="45">
        <v>0.17</v>
      </c>
      <c r="L564" s="42" t="s">
        <v>150</v>
      </c>
      <c r="M564" s="42" t="s">
        <v>188</v>
      </c>
    </row>
    <row r="565" spans="1:13">
      <c r="A565" s="41" t="s">
        <v>1273</v>
      </c>
      <c r="B565" s="42" t="s">
        <v>1274</v>
      </c>
      <c r="C565" s="42" t="s">
        <v>145</v>
      </c>
      <c r="D565" s="42" t="s">
        <v>208</v>
      </c>
      <c r="E565" s="42" t="s">
        <v>164</v>
      </c>
      <c r="F565" s="42" t="s">
        <v>148</v>
      </c>
      <c r="G565" s="42" t="s">
        <v>157</v>
      </c>
      <c r="H565" s="42">
        <v>35</v>
      </c>
      <c r="I565" s="43">
        <v>41690</v>
      </c>
      <c r="J565" s="44">
        <v>155905</v>
      </c>
      <c r="K565" s="45">
        <v>0.14000000000000001</v>
      </c>
      <c r="L565" s="42" t="s">
        <v>150</v>
      </c>
      <c r="M565" s="42" t="s">
        <v>173</v>
      </c>
    </row>
    <row r="566" spans="1:13">
      <c r="A566" s="41" t="s">
        <v>1020</v>
      </c>
      <c r="B566" s="42" t="s">
        <v>1275</v>
      </c>
      <c r="C566" s="42" t="s">
        <v>183</v>
      </c>
      <c r="D566" s="42" t="s">
        <v>53</v>
      </c>
      <c r="E566" s="42" t="s">
        <v>177</v>
      </c>
      <c r="F566" s="42" t="s">
        <v>156</v>
      </c>
      <c r="G566" s="42" t="s">
        <v>157</v>
      </c>
      <c r="H566" s="42">
        <v>40</v>
      </c>
      <c r="I566" s="43">
        <v>42721</v>
      </c>
      <c r="J566" s="44">
        <v>50733</v>
      </c>
      <c r="K566" s="45">
        <v>0</v>
      </c>
      <c r="L566" s="42" t="s">
        <v>150</v>
      </c>
      <c r="M566" s="42" t="s">
        <v>184</v>
      </c>
    </row>
    <row r="567" spans="1:13">
      <c r="A567" s="41" t="s">
        <v>1276</v>
      </c>
      <c r="B567" s="42" t="s">
        <v>1277</v>
      </c>
      <c r="C567" s="42" t="s">
        <v>253</v>
      </c>
      <c r="D567" s="42" t="s">
        <v>193</v>
      </c>
      <c r="E567" s="42" t="s">
        <v>177</v>
      </c>
      <c r="F567" s="42" t="s">
        <v>148</v>
      </c>
      <c r="G567" s="42" t="s">
        <v>165</v>
      </c>
      <c r="H567" s="42">
        <v>30</v>
      </c>
      <c r="I567" s="43">
        <v>42761</v>
      </c>
      <c r="J567" s="44">
        <v>88663</v>
      </c>
      <c r="K567" s="45">
        <v>0</v>
      </c>
      <c r="L567" s="42" t="s">
        <v>150</v>
      </c>
      <c r="M567" s="42" t="s">
        <v>173</v>
      </c>
    </row>
    <row r="568" spans="1:13">
      <c r="A568" s="41" t="s">
        <v>1278</v>
      </c>
      <c r="B568" s="42" t="s">
        <v>1279</v>
      </c>
      <c r="C568" s="42" t="s">
        <v>273</v>
      </c>
      <c r="D568" s="42" t="s">
        <v>197</v>
      </c>
      <c r="E568" s="42" t="s">
        <v>155</v>
      </c>
      <c r="F568" s="42" t="s">
        <v>156</v>
      </c>
      <c r="G568" s="42" t="s">
        <v>157</v>
      </c>
      <c r="H568" s="42">
        <v>60</v>
      </c>
      <c r="I568" s="43">
        <v>33890</v>
      </c>
      <c r="J568" s="44">
        <v>88213</v>
      </c>
      <c r="K568" s="45">
        <v>0</v>
      </c>
      <c r="L568" s="42" t="s">
        <v>158</v>
      </c>
      <c r="M568" s="42" t="s">
        <v>159</v>
      </c>
    </row>
    <row r="569" spans="1:13">
      <c r="A569" s="41" t="s">
        <v>1280</v>
      </c>
      <c r="B569" s="42" t="s">
        <v>1281</v>
      </c>
      <c r="C569" s="42" t="s">
        <v>242</v>
      </c>
      <c r="D569" s="42" t="s">
        <v>53</v>
      </c>
      <c r="E569" s="42" t="s">
        <v>164</v>
      </c>
      <c r="F569" s="42" t="s">
        <v>156</v>
      </c>
      <c r="G569" s="42" t="s">
        <v>157</v>
      </c>
      <c r="H569" s="42">
        <v>55</v>
      </c>
      <c r="I569" s="43">
        <v>44410</v>
      </c>
      <c r="J569" s="44">
        <v>67130</v>
      </c>
      <c r="K569" s="45">
        <v>0</v>
      </c>
      <c r="L569" s="42" t="s">
        <v>150</v>
      </c>
      <c r="M569" s="42" t="s">
        <v>184</v>
      </c>
    </row>
    <row r="570" spans="1:13">
      <c r="A570" s="41" t="s">
        <v>420</v>
      </c>
      <c r="B570" s="42" t="s">
        <v>1282</v>
      </c>
      <c r="C570" s="42" t="s">
        <v>172</v>
      </c>
      <c r="D570" s="42" t="s">
        <v>163</v>
      </c>
      <c r="E570" s="42" t="s">
        <v>164</v>
      </c>
      <c r="F570" s="42" t="s">
        <v>148</v>
      </c>
      <c r="G570" s="42" t="s">
        <v>157</v>
      </c>
      <c r="H570" s="42">
        <v>33</v>
      </c>
      <c r="I570" s="43">
        <v>42285</v>
      </c>
      <c r="J570" s="44">
        <v>94876</v>
      </c>
      <c r="K570" s="45">
        <v>0</v>
      </c>
      <c r="L570" s="42" t="s">
        <v>150</v>
      </c>
      <c r="M570" s="42" t="s">
        <v>184</v>
      </c>
    </row>
    <row r="571" spans="1:13">
      <c r="A571" s="41" t="s">
        <v>1283</v>
      </c>
      <c r="B571" s="42" t="s">
        <v>1284</v>
      </c>
      <c r="C571" s="42" t="s">
        <v>375</v>
      </c>
      <c r="D571" s="42" t="s">
        <v>197</v>
      </c>
      <c r="E571" s="42" t="s">
        <v>164</v>
      </c>
      <c r="F571" s="42" t="s">
        <v>156</v>
      </c>
      <c r="G571" s="42" t="s">
        <v>213</v>
      </c>
      <c r="H571" s="42">
        <v>62</v>
      </c>
      <c r="I571" s="43">
        <v>34616</v>
      </c>
      <c r="J571" s="44">
        <v>98230</v>
      </c>
      <c r="K571" s="45">
        <v>0</v>
      </c>
      <c r="L571" s="42" t="s">
        <v>150</v>
      </c>
      <c r="M571" s="42" t="s">
        <v>184</v>
      </c>
    </row>
    <row r="572" spans="1:13">
      <c r="A572" s="41" t="s">
        <v>1285</v>
      </c>
      <c r="B572" s="42" t="s">
        <v>1286</v>
      </c>
      <c r="C572" s="42" t="s">
        <v>321</v>
      </c>
      <c r="D572" s="42" t="s">
        <v>197</v>
      </c>
      <c r="E572" s="42" t="s">
        <v>147</v>
      </c>
      <c r="F572" s="42" t="s">
        <v>148</v>
      </c>
      <c r="G572" s="42" t="s">
        <v>157</v>
      </c>
      <c r="H572" s="42">
        <v>36</v>
      </c>
      <c r="I572" s="43">
        <v>43448</v>
      </c>
      <c r="J572" s="44">
        <v>96757</v>
      </c>
      <c r="K572" s="45">
        <v>0</v>
      </c>
      <c r="L572" s="42" t="s">
        <v>150</v>
      </c>
      <c r="M572" s="42" t="s">
        <v>216</v>
      </c>
    </row>
    <row r="573" spans="1:13">
      <c r="A573" s="41" t="s">
        <v>1287</v>
      </c>
      <c r="B573" s="42" t="s">
        <v>1288</v>
      </c>
      <c r="C573" s="42" t="s">
        <v>242</v>
      </c>
      <c r="D573" s="42" t="s">
        <v>208</v>
      </c>
      <c r="E573" s="42" t="s">
        <v>155</v>
      </c>
      <c r="F573" s="42" t="s">
        <v>156</v>
      </c>
      <c r="G573" s="42" t="s">
        <v>149</v>
      </c>
      <c r="H573" s="42">
        <v>35</v>
      </c>
      <c r="I573" s="43">
        <v>44015</v>
      </c>
      <c r="J573" s="44">
        <v>51513</v>
      </c>
      <c r="K573" s="45">
        <v>0</v>
      </c>
      <c r="L573" s="42" t="s">
        <v>150</v>
      </c>
      <c r="M573" s="42" t="s">
        <v>216</v>
      </c>
    </row>
    <row r="574" spans="1:13">
      <c r="A574" s="41" t="s">
        <v>1289</v>
      </c>
      <c r="B574" s="42" t="s">
        <v>1290</v>
      </c>
      <c r="C574" s="42" t="s">
        <v>207</v>
      </c>
      <c r="D574" s="42" t="s">
        <v>208</v>
      </c>
      <c r="E574" s="42" t="s">
        <v>177</v>
      </c>
      <c r="F574" s="42" t="s">
        <v>156</v>
      </c>
      <c r="G574" s="42" t="s">
        <v>157</v>
      </c>
      <c r="H574" s="42">
        <v>60</v>
      </c>
      <c r="I574" s="43">
        <v>39109</v>
      </c>
      <c r="J574" s="44">
        <v>234311</v>
      </c>
      <c r="K574" s="45">
        <v>0.37</v>
      </c>
      <c r="L574" s="42" t="s">
        <v>150</v>
      </c>
      <c r="M574" s="42" t="s">
        <v>184</v>
      </c>
    </row>
    <row r="575" spans="1:13">
      <c r="A575" s="41" t="s">
        <v>1291</v>
      </c>
      <c r="B575" s="42" t="s">
        <v>1292</v>
      </c>
      <c r="C575" s="42" t="s">
        <v>145</v>
      </c>
      <c r="D575" s="42" t="s">
        <v>193</v>
      </c>
      <c r="E575" s="42" t="s">
        <v>164</v>
      </c>
      <c r="F575" s="42" t="s">
        <v>148</v>
      </c>
      <c r="G575" s="42" t="s">
        <v>213</v>
      </c>
      <c r="H575" s="42">
        <v>45</v>
      </c>
      <c r="I575" s="43">
        <v>40685</v>
      </c>
      <c r="J575" s="44">
        <v>152353</v>
      </c>
      <c r="K575" s="45">
        <v>0.14000000000000001</v>
      </c>
      <c r="L575" s="42" t="s">
        <v>150</v>
      </c>
      <c r="M575" s="42" t="s">
        <v>151</v>
      </c>
    </row>
    <row r="576" spans="1:13">
      <c r="A576" s="41" t="s">
        <v>1293</v>
      </c>
      <c r="B576" s="42" t="s">
        <v>1294</v>
      </c>
      <c r="C576" s="42" t="s">
        <v>145</v>
      </c>
      <c r="D576" s="42" t="s">
        <v>187</v>
      </c>
      <c r="E576" s="42" t="s">
        <v>164</v>
      </c>
      <c r="F576" s="42" t="s">
        <v>148</v>
      </c>
      <c r="G576" s="42" t="s">
        <v>165</v>
      </c>
      <c r="H576" s="42">
        <v>48</v>
      </c>
      <c r="I576" s="43">
        <v>40389</v>
      </c>
      <c r="J576" s="44">
        <v>124774</v>
      </c>
      <c r="K576" s="45">
        <v>0.12</v>
      </c>
      <c r="L576" s="42" t="s">
        <v>150</v>
      </c>
      <c r="M576" s="42" t="s">
        <v>173</v>
      </c>
    </row>
    <row r="577" spans="1:13">
      <c r="A577" s="41" t="s">
        <v>1010</v>
      </c>
      <c r="B577" s="42" t="s">
        <v>1295</v>
      </c>
      <c r="C577" s="42" t="s">
        <v>162</v>
      </c>
      <c r="D577" s="42" t="s">
        <v>208</v>
      </c>
      <c r="E577" s="42" t="s">
        <v>177</v>
      </c>
      <c r="F577" s="42" t="s">
        <v>148</v>
      </c>
      <c r="G577" s="42" t="s">
        <v>157</v>
      </c>
      <c r="H577" s="42">
        <v>36</v>
      </c>
      <c r="I577" s="43">
        <v>40434</v>
      </c>
      <c r="J577" s="44">
        <v>157070</v>
      </c>
      <c r="K577" s="45">
        <v>0.28000000000000003</v>
      </c>
      <c r="L577" s="42" t="s">
        <v>158</v>
      </c>
      <c r="M577" s="42" t="s">
        <v>159</v>
      </c>
    </row>
    <row r="578" spans="1:13">
      <c r="A578" s="41" t="s">
        <v>1296</v>
      </c>
      <c r="B578" s="42" t="s">
        <v>1297</v>
      </c>
      <c r="C578" s="42" t="s">
        <v>145</v>
      </c>
      <c r="D578" s="42" t="s">
        <v>163</v>
      </c>
      <c r="E578" s="42" t="s">
        <v>164</v>
      </c>
      <c r="F578" s="42" t="s">
        <v>156</v>
      </c>
      <c r="G578" s="42" t="s">
        <v>213</v>
      </c>
      <c r="H578" s="42">
        <v>44</v>
      </c>
      <c r="I578" s="43">
        <v>43685</v>
      </c>
      <c r="J578" s="44">
        <v>130133</v>
      </c>
      <c r="K578" s="45">
        <v>0.15</v>
      </c>
      <c r="L578" s="42" t="s">
        <v>150</v>
      </c>
      <c r="M578" s="42" t="s">
        <v>188</v>
      </c>
    </row>
    <row r="579" spans="1:13">
      <c r="A579" s="41" t="s">
        <v>1298</v>
      </c>
      <c r="B579" s="42" t="s">
        <v>1299</v>
      </c>
      <c r="C579" s="42" t="s">
        <v>180</v>
      </c>
      <c r="D579" s="42" t="s">
        <v>208</v>
      </c>
      <c r="E579" s="42" t="s">
        <v>155</v>
      </c>
      <c r="F579" s="42" t="s">
        <v>148</v>
      </c>
      <c r="G579" s="42" t="s">
        <v>157</v>
      </c>
      <c r="H579" s="42">
        <v>64</v>
      </c>
      <c r="I579" s="43">
        <v>43729</v>
      </c>
      <c r="J579" s="44">
        <v>108780</v>
      </c>
      <c r="K579" s="45">
        <v>0.06</v>
      </c>
      <c r="L579" s="42" t="s">
        <v>158</v>
      </c>
      <c r="M579" s="42" t="s">
        <v>202</v>
      </c>
    </row>
    <row r="580" spans="1:13">
      <c r="A580" s="41" t="s">
        <v>1300</v>
      </c>
      <c r="B580" s="42" t="s">
        <v>1301</v>
      </c>
      <c r="C580" s="42" t="s">
        <v>162</v>
      </c>
      <c r="D580" s="42" t="s">
        <v>197</v>
      </c>
      <c r="E580" s="42" t="s">
        <v>164</v>
      </c>
      <c r="F580" s="42" t="s">
        <v>148</v>
      </c>
      <c r="G580" s="42" t="s">
        <v>157</v>
      </c>
      <c r="H580" s="42">
        <v>46</v>
      </c>
      <c r="I580" s="43">
        <v>44125</v>
      </c>
      <c r="J580" s="44">
        <v>151853</v>
      </c>
      <c r="K580" s="45">
        <v>0.16</v>
      </c>
      <c r="L580" s="42" t="s">
        <v>158</v>
      </c>
      <c r="M580" s="42" t="s">
        <v>248</v>
      </c>
    </row>
    <row r="581" spans="1:13">
      <c r="A581" s="41" t="s">
        <v>1302</v>
      </c>
      <c r="B581" s="42" t="s">
        <v>1303</v>
      </c>
      <c r="C581" s="42" t="s">
        <v>176</v>
      </c>
      <c r="D581" s="42" t="s">
        <v>53</v>
      </c>
      <c r="E581" s="42" t="s">
        <v>155</v>
      </c>
      <c r="F581" s="42" t="s">
        <v>148</v>
      </c>
      <c r="G581" s="42" t="s">
        <v>157</v>
      </c>
      <c r="H581" s="42">
        <v>62</v>
      </c>
      <c r="I581" s="43">
        <v>38977</v>
      </c>
      <c r="J581" s="44">
        <v>64669</v>
      </c>
      <c r="K581" s="45">
        <v>0</v>
      </c>
      <c r="L581" s="42" t="s">
        <v>158</v>
      </c>
      <c r="M581" s="42" t="s">
        <v>159</v>
      </c>
    </row>
    <row r="582" spans="1:13">
      <c r="A582" s="41" t="s">
        <v>1304</v>
      </c>
      <c r="B582" s="42" t="s">
        <v>1305</v>
      </c>
      <c r="C582" s="42" t="s">
        <v>242</v>
      </c>
      <c r="D582" s="42" t="s">
        <v>208</v>
      </c>
      <c r="E582" s="42" t="s">
        <v>147</v>
      </c>
      <c r="F582" s="42" t="s">
        <v>156</v>
      </c>
      <c r="G582" s="42" t="s">
        <v>213</v>
      </c>
      <c r="H582" s="42">
        <v>61</v>
      </c>
      <c r="I582" s="43">
        <v>39568</v>
      </c>
      <c r="J582" s="44">
        <v>69352</v>
      </c>
      <c r="K582" s="45">
        <v>0</v>
      </c>
      <c r="L582" s="42" t="s">
        <v>221</v>
      </c>
      <c r="M582" s="42" t="s">
        <v>227</v>
      </c>
    </row>
    <row r="583" spans="1:13">
      <c r="A583" s="41" t="s">
        <v>1306</v>
      </c>
      <c r="B583" s="42" t="s">
        <v>1307</v>
      </c>
      <c r="C583" s="42" t="s">
        <v>242</v>
      </c>
      <c r="D583" s="42" t="s">
        <v>208</v>
      </c>
      <c r="E583" s="42" t="s">
        <v>147</v>
      </c>
      <c r="F583" s="42" t="s">
        <v>156</v>
      </c>
      <c r="G583" s="42" t="s">
        <v>157</v>
      </c>
      <c r="H583" s="42">
        <v>65</v>
      </c>
      <c r="I583" s="43">
        <v>37181</v>
      </c>
      <c r="J583" s="44">
        <v>74631</v>
      </c>
      <c r="K583" s="45">
        <v>0</v>
      </c>
      <c r="L583" s="42" t="s">
        <v>158</v>
      </c>
      <c r="M583" s="42" t="s">
        <v>159</v>
      </c>
    </row>
    <row r="584" spans="1:13">
      <c r="A584" s="41" t="s">
        <v>1308</v>
      </c>
      <c r="B584" s="42" t="s">
        <v>1309</v>
      </c>
      <c r="C584" s="42" t="s">
        <v>232</v>
      </c>
      <c r="D584" s="42" t="s">
        <v>197</v>
      </c>
      <c r="E584" s="42" t="s">
        <v>164</v>
      </c>
      <c r="F584" s="42" t="s">
        <v>156</v>
      </c>
      <c r="G584" s="42" t="s">
        <v>213</v>
      </c>
      <c r="H584" s="42">
        <v>54</v>
      </c>
      <c r="I584" s="43">
        <v>41028</v>
      </c>
      <c r="J584" s="44">
        <v>96441</v>
      </c>
      <c r="K584" s="45">
        <v>0</v>
      </c>
      <c r="L584" s="42" t="s">
        <v>221</v>
      </c>
      <c r="M584" s="42" t="s">
        <v>316</v>
      </c>
    </row>
    <row r="585" spans="1:13">
      <c r="A585" s="41" t="s">
        <v>1310</v>
      </c>
      <c r="B585" s="42" t="s">
        <v>1311</v>
      </c>
      <c r="C585" s="42" t="s">
        <v>235</v>
      </c>
      <c r="D585" s="42" t="s">
        <v>197</v>
      </c>
      <c r="E585" s="42" t="s">
        <v>164</v>
      </c>
      <c r="F585" s="42" t="s">
        <v>156</v>
      </c>
      <c r="G585" s="42" t="s">
        <v>157</v>
      </c>
      <c r="H585" s="42">
        <v>46</v>
      </c>
      <c r="I585" s="43">
        <v>40836</v>
      </c>
      <c r="J585" s="44">
        <v>114250</v>
      </c>
      <c r="K585" s="45">
        <v>0.14000000000000001</v>
      </c>
      <c r="L585" s="42" t="s">
        <v>158</v>
      </c>
      <c r="M585" s="42" t="s">
        <v>248</v>
      </c>
    </row>
    <row r="586" spans="1:13">
      <c r="A586" s="41" t="s">
        <v>1312</v>
      </c>
      <c r="B586" s="42" t="s">
        <v>1313</v>
      </c>
      <c r="C586" s="42" t="s">
        <v>169</v>
      </c>
      <c r="D586" s="42" t="s">
        <v>146</v>
      </c>
      <c r="E586" s="42" t="s">
        <v>177</v>
      </c>
      <c r="F586" s="42" t="s">
        <v>156</v>
      </c>
      <c r="G586" s="42" t="s">
        <v>213</v>
      </c>
      <c r="H586" s="42">
        <v>36</v>
      </c>
      <c r="I586" s="43">
        <v>44192</v>
      </c>
      <c r="J586" s="44">
        <v>70165</v>
      </c>
      <c r="K586" s="45">
        <v>7.0000000000000007E-2</v>
      </c>
      <c r="L586" s="42" t="s">
        <v>221</v>
      </c>
      <c r="M586" s="42" t="s">
        <v>222</v>
      </c>
    </row>
    <row r="587" spans="1:13">
      <c r="A587" s="41" t="s">
        <v>1314</v>
      </c>
      <c r="B587" s="42" t="s">
        <v>1315</v>
      </c>
      <c r="C587" s="42" t="s">
        <v>180</v>
      </c>
      <c r="D587" s="42" t="s">
        <v>146</v>
      </c>
      <c r="E587" s="42" t="s">
        <v>177</v>
      </c>
      <c r="F587" s="42" t="s">
        <v>156</v>
      </c>
      <c r="G587" s="42" t="s">
        <v>157</v>
      </c>
      <c r="H587" s="42">
        <v>60</v>
      </c>
      <c r="I587" s="43">
        <v>36554</v>
      </c>
      <c r="J587" s="44">
        <v>109059</v>
      </c>
      <c r="K587" s="45">
        <v>7.0000000000000007E-2</v>
      </c>
      <c r="L587" s="42" t="s">
        <v>158</v>
      </c>
      <c r="M587" s="42" t="s">
        <v>248</v>
      </c>
    </row>
    <row r="588" spans="1:13">
      <c r="A588" s="41" t="s">
        <v>1316</v>
      </c>
      <c r="B588" s="42" t="s">
        <v>1317</v>
      </c>
      <c r="C588" s="42" t="s">
        <v>279</v>
      </c>
      <c r="D588" s="42" t="s">
        <v>197</v>
      </c>
      <c r="E588" s="42" t="s">
        <v>147</v>
      </c>
      <c r="F588" s="42" t="s">
        <v>148</v>
      </c>
      <c r="G588" s="42" t="s">
        <v>157</v>
      </c>
      <c r="H588" s="42">
        <v>30</v>
      </c>
      <c r="I588" s="43">
        <v>42322</v>
      </c>
      <c r="J588" s="44">
        <v>77442</v>
      </c>
      <c r="K588" s="45">
        <v>0</v>
      </c>
      <c r="L588" s="42" t="s">
        <v>150</v>
      </c>
      <c r="M588" s="42" t="s">
        <v>216</v>
      </c>
    </row>
    <row r="589" spans="1:13">
      <c r="A589" s="41" t="s">
        <v>1318</v>
      </c>
      <c r="B589" s="42" t="s">
        <v>1319</v>
      </c>
      <c r="C589" s="42" t="s">
        <v>242</v>
      </c>
      <c r="D589" s="42" t="s">
        <v>53</v>
      </c>
      <c r="E589" s="42" t="s">
        <v>177</v>
      </c>
      <c r="F589" s="42" t="s">
        <v>148</v>
      </c>
      <c r="G589" s="42" t="s">
        <v>213</v>
      </c>
      <c r="H589" s="42">
        <v>34</v>
      </c>
      <c r="I589" s="43">
        <v>41066</v>
      </c>
      <c r="J589" s="44">
        <v>72126</v>
      </c>
      <c r="K589" s="45">
        <v>0</v>
      </c>
      <c r="L589" s="42" t="s">
        <v>221</v>
      </c>
      <c r="M589" s="42" t="s">
        <v>222</v>
      </c>
    </row>
    <row r="590" spans="1:13">
      <c r="A590" s="41" t="s">
        <v>1320</v>
      </c>
      <c r="B590" s="42" t="s">
        <v>1321</v>
      </c>
      <c r="C590" s="42" t="s">
        <v>560</v>
      </c>
      <c r="D590" s="42" t="s">
        <v>146</v>
      </c>
      <c r="E590" s="42" t="s">
        <v>155</v>
      </c>
      <c r="F590" s="42" t="s">
        <v>156</v>
      </c>
      <c r="G590" s="42" t="s">
        <v>165</v>
      </c>
      <c r="H590" s="42">
        <v>55</v>
      </c>
      <c r="I590" s="43">
        <v>41565</v>
      </c>
      <c r="J590" s="44">
        <v>70334</v>
      </c>
      <c r="K590" s="45">
        <v>0</v>
      </c>
      <c r="L590" s="42" t="s">
        <v>150</v>
      </c>
      <c r="M590" s="42" t="s">
        <v>184</v>
      </c>
    </row>
    <row r="591" spans="1:13">
      <c r="A591" s="41" t="s">
        <v>1322</v>
      </c>
      <c r="B591" s="42" t="s">
        <v>1323</v>
      </c>
      <c r="C591" s="42" t="s">
        <v>232</v>
      </c>
      <c r="D591" s="42" t="s">
        <v>197</v>
      </c>
      <c r="E591" s="42" t="s">
        <v>147</v>
      </c>
      <c r="F591" s="42" t="s">
        <v>156</v>
      </c>
      <c r="G591" s="42" t="s">
        <v>157</v>
      </c>
      <c r="H591" s="42">
        <v>59</v>
      </c>
      <c r="I591" s="43">
        <v>40170</v>
      </c>
      <c r="J591" s="44">
        <v>78006</v>
      </c>
      <c r="K591" s="45">
        <v>0</v>
      </c>
      <c r="L591" s="42" t="s">
        <v>150</v>
      </c>
      <c r="M591" s="42" t="s">
        <v>184</v>
      </c>
    </row>
    <row r="592" spans="1:13">
      <c r="A592" s="41" t="s">
        <v>1324</v>
      </c>
      <c r="B592" s="42" t="s">
        <v>1325</v>
      </c>
      <c r="C592" s="42" t="s">
        <v>162</v>
      </c>
      <c r="D592" s="42" t="s">
        <v>146</v>
      </c>
      <c r="E592" s="42" t="s">
        <v>155</v>
      </c>
      <c r="F592" s="42" t="s">
        <v>148</v>
      </c>
      <c r="G592" s="42" t="s">
        <v>213</v>
      </c>
      <c r="H592" s="42">
        <v>28</v>
      </c>
      <c r="I592" s="43">
        <v>44221</v>
      </c>
      <c r="J592" s="44">
        <v>160385</v>
      </c>
      <c r="K592" s="45">
        <v>0.23</v>
      </c>
      <c r="L592" s="42" t="s">
        <v>150</v>
      </c>
      <c r="M592" s="42" t="s">
        <v>184</v>
      </c>
    </row>
    <row r="593" spans="1:13">
      <c r="A593" s="41" t="s">
        <v>1326</v>
      </c>
      <c r="B593" s="42" t="s">
        <v>1327</v>
      </c>
      <c r="C593" s="42" t="s">
        <v>207</v>
      </c>
      <c r="D593" s="42" t="s">
        <v>163</v>
      </c>
      <c r="E593" s="42" t="s">
        <v>177</v>
      </c>
      <c r="F593" s="42" t="s">
        <v>148</v>
      </c>
      <c r="G593" s="42" t="s">
        <v>165</v>
      </c>
      <c r="H593" s="42">
        <v>36</v>
      </c>
      <c r="I593" s="43">
        <v>41650</v>
      </c>
      <c r="J593" s="44">
        <v>202323</v>
      </c>
      <c r="K593" s="45">
        <v>0.39</v>
      </c>
      <c r="L593" s="42" t="s">
        <v>150</v>
      </c>
      <c r="M593" s="42" t="s">
        <v>166</v>
      </c>
    </row>
    <row r="594" spans="1:13">
      <c r="A594" s="41" t="s">
        <v>1328</v>
      </c>
      <c r="B594" s="42" t="s">
        <v>1329</v>
      </c>
      <c r="C594" s="42" t="s">
        <v>145</v>
      </c>
      <c r="D594" s="42" t="s">
        <v>193</v>
      </c>
      <c r="E594" s="42" t="s">
        <v>177</v>
      </c>
      <c r="F594" s="42" t="s">
        <v>148</v>
      </c>
      <c r="G594" s="42" t="s">
        <v>213</v>
      </c>
      <c r="H594" s="42">
        <v>29</v>
      </c>
      <c r="I594" s="43">
        <v>44025</v>
      </c>
      <c r="J594" s="44">
        <v>141555</v>
      </c>
      <c r="K594" s="45">
        <v>0.11</v>
      </c>
      <c r="L594" s="42" t="s">
        <v>221</v>
      </c>
      <c r="M594" s="42" t="s">
        <v>222</v>
      </c>
    </row>
    <row r="595" spans="1:13">
      <c r="A595" s="41" t="s">
        <v>1330</v>
      </c>
      <c r="B595" s="42" t="s">
        <v>1331</v>
      </c>
      <c r="C595" s="42" t="s">
        <v>162</v>
      </c>
      <c r="D595" s="42" t="s">
        <v>163</v>
      </c>
      <c r="E595" s="42" t="s">
        <v>164</v>
      </c>
      <c r="F595" s="42" t="s">
        <v>148</v>
      </c>
      <c r="G595" s="42" t="s">
        <v>157</v>
      </c>
      <c r="H595" s="42">
        <v>34</v>
      </c>
      <c r="I595" s="43">
        <v>44032</v>
      </c>
      <c r="J595" s="44">
        <v>184960</v>
      </c>
      <c r="K595" s="45">
        <v>0.18</v>
      </c>
      <c r="L595" s="42" t="s">
        <v>150</v>
      </c>
      <c r="M595" s="42" t="s">
        <v>151</v>
      </c>
    </row>
    <row r="596" spans="1:13">
      <c r="A596" s="41" t="s">
        <v>1332</v>
      </c>
      <c r="B596" s="42" t="s">
        <v>1333</v>
      </c>
      <c r="C596" s="42" t="s">
        <v>207</v>
      </c>
      <c r="D596" s="42" t="s">
        <v>146</v>
      </c>
      <c r="E596" s="42" t="s">
        <v>155</v>
      </c>
      <c r="F596" s="42" t="s">
        <v>156</v>
      </c>
      <c r="G596" s="42" t="s">
        <v>157</v>
      </c>
      <c r="H596" s="42">
        <v>37</v>
      </c>
      <c r="I596" s="43">
        <v>40719</v>
      </c>
      <c r="J596" s="44">
        <v>221592</v>
      </c>
      <c r="K596" s="45">
        <v>0.31</v>
      </c>
      <c r="L596" s="42" t="s">
        <v>150</v>
      </c>
      <c r="M596" s="42" t="s">
        <v>216</v>
      </c>
    </row>
    <row r="597" spans="1:13">
      <c r="A597" s="41" t="s">
        <v>1334</v>
      </c>
      <c r="B597" s="42" t="s">
        <v>1335</v>
      </c>
      <c r="C597" s="42" t="s">
        <v>264</v>
      </c>
      <c r="D597" s="42" t="s">
        <v>193</v>
      </c>
      <c r="E597" s="42" t="s">
        <v>155</v>
      </c>
      <c r="F597" s="42" t="s">
        <v>148</v>
      </c>
      <c r="G597" s="42" t="s">
        <v>157</v>
      </c>
      <c r="H597" s="42">
        <v>44</v>
      </c>
      <c r="I597" s="43">
        <v>39841</v>
      </c>
      <c r="J597" s="44">
        <v>53301</v>
      </c>
      <c r="K597" s="45">
        <v>0</v>
      </c>
      <c r="L597" s="42" t="s">
        <v>150</v>
      </c>
      <c r="M597" s="42" t="s">
        <v>151</v>
      </c>
    </row>
    <row r="598" spans="1:13">
      <c r="A598" s="41" t="s">
        <v>1336</v>
      </c>
      <c r="B598" s="42" t="s">
        <v>1337</v>
      </c>
      <c r="C598" s="42" t="s">
        <v>305</v>
      </c>
      <c r="D598" s="42" t="s">
        <v>146</v>
      </c>
      <c r="E598" s="42" t="s">
        <v>177</v>
      </c>
      <c r="F598" s="42" t="s">
        <v>156</v>
      </c>
      <c r="G598" s="42" t="s">
        <v>157</v>
      </c>
      <c r="H598" s="42">
        <v>45</v>
      </c>
      <c r="I598" s="43">
        <v>36587</v>
      </c>
      <c r="J598" s="44">
        <v>91276</v>
      </c>
      <c r="K598" s="45">
        <v>0</v>
      </c>
      <c r="L598" s="42" t="s">
        <v>150</v>
      </c>
      <c r="M598" s="42" t="s">
        <v>151</v>
      </c>
    </row>
    <row r="599" spans="1:13">
      <c r="A599" s="41" t="s">
        <v>1338</v>
      </c>
      <c r="B599" s="42" t="s">
        <v>1339</v>
      </c>
      <c r="C599" s="42" t="s">
        <v>145</v>
      </c>
      <c r="D599" s="42" t="s">
        <v>193</v>
      </c>
      <c r="E599" s="42" t="s">
        <v>147</v>
      </c>
      <c r="F599" s="42" t="s">
        <v>148</v>
      </c>
      <c r="G599" s="42" t="s">
        <v>157</v>
      </c>
      <c r="H599" s="42">
        <v>52</v>
      </c>
      <c r="I599" s="43">
        <v>42983</v>
      </c>
      <c r="J599" s="44">
        <v>140042</v>
      </c>
      <c r="K599" s="45">
        <v>0.13</v>
      </c>
      <c r="L599" s="42" t="s">
        <v>150</v>
      </c>
      <c r="M599" s="42" t="s">
        <v>188</v>
      </c>
    </row>
    <row r="600" spans="1:13">
      <c r="A600" s="41" t="s">
        <v>408</v>
      </c>
      <c r="B600" s="42" t="s">
        <v>1340</v>
      </c>
      <c r="C600" s="42" t="s">
        <v>183</v>
      </c>
      <c r="D600" s="42" t="s">
        <v>187</v>
      </c>
      <c r="E600" s="42" t="s">
        <v>155</v>
      </c>
      <c r="F600" s="42" t="s">
        <v>148</v>
      </c>
      <c r="G600" s="42" t="s">
        <v>157</v>
      </c>
      <c r="H600" s="42">
        <v>40</v>
      </c>
      <c r="I600" s="43">
        <v>43440</v>
      </c>
      <c r="J600" s="44">
        <v>57225</v>
      </c>
      <c r="K600" s="45">
        <v>0</v>
      </c>
      <c r="L600" s="42" t="s">
        <v>150</v>
      </c>
      <c r="M600" s="42" t="s">
        <v>216</v>
      </c>
    </row>
    <row r="601" spans="1:13">
      <c r="A601" s="41" t="s">
        <v>1341</v>
      </c>
      <c r="B601" s="42" t="s">
        <v>1342</v>
      </c>
      <c r="C601" s="42" t="s">
        <v>180</v>
      </c>
      <c r="D601" s="42" t="s">
        <v>193</v>
      </c>
      <c r="E601" s="42" t="s">
        <v>164</v>
      </c>
      <c r="F601" s="42" t="s">
        <v>148</v>
      </c>
      <c r="G601" s="42" t="s">
        <v>213</v>
      </c>
      <c r="H601" s="42">
        <v>55</v>
      </c>
      <c r="I601" s="43">
        <v>40233</v>
      </c>
      <c r="J601" s="44">
        <v>102839</v>
      </c>
      <c r="K601" s="45">
        <v>0.05</v>
      </c>
      <c r="L601" s="42" t="s">
        <v>150</v>
      </c>
      <c r="M601" s="42" t="s">
        <v>184</v>
      </c>
    </row>
    <row r="602" spans="1:13">
      <c r="A602" s="41" t="s">
        <v>1343</v>
      </c>
      <c r="B602" s="42" t="s">
        <v>1344</v>
      </c>
      <c r="C602" s="42" t="s">
        <v>162</v>
      </c>
      <c r="D602" s="42" t="s">
        <v>208</v>
      </c>
      <c r="E602" s="42" t="s">
        <v>147</v>
      </c>
      <c r="F602" s="42" t="s">
        <v>156</v>
      </c>
      <c r="G602" s="42" t="s">
        <v>157</v>
      </c>
      <c r="H602" s="42">
        <v>29</v>
      </c>
      <c r="I602" s="43">
        <v>44454</v>
      </c>
      <c r="J602" s="44">
        <v>199783</v>
      </c>
      <c r="K602" s="45">
        <v>0.21</v>
      </c>
      <c r="L602" s="42" t="s">
        <v>150</v>
      </c>
      <c r="M602" s="42" t="s">
        <v>166</v>
      </c>
    </row>
    <row r="603" spans="1:13">
      <c r="A603" s="41" t="s">
        <v>1345</v>
      </c>
      <c r="B603" s="42" t="s">
        <v>1346</v>
      </c>
      <c r="C603" s="42" t="s">
        <v>253</v>
      </c>
      <c r="D603" s="42" t="s">
        <v>193</v>
      </c>
      <c r="E603" s="42" t="s">
        <v>147</v>
      </c>
      <c r="F603" s="42" t="s">
        <v>156</v>
      </c>
      <c r="G603" s="42" t="s">
        <v>213</v>
      </c>
      <c r="H603" s="42">
        <v>32</v>
      </c>
      <c r="I603" s="43">
        <v>44295</v>
      </c>
      <c r="J603" s="44">
        <v>70980</v>
      </c>
      <c r="K603" s="45">
        <v>0</v>
      </c>
      <c r="L603" s="42" t="s">
        <v>221</v>
      </c>
      <c r="M603" s="42" t="s">
        <v>227</v>
      </c>
    </row>
    <row r="604" spans="1:13">
      <c r="A604" s="41" t="s">
        <v>1347</v>
      </c>
      <c r="B604" s="42" t="s">
        <v>1348</v>
      </c>
      <c r="C604" s="42" t="s">
        <v>180</v>
      </c>
      <c r="D604" s="42" t="s">
        <v>208</v>
      </c>
      <c r="E604" s="42" t="s">
        <v>177</v>
      </c>
      <c r="F604" s="42" t="s">
        <v>156</v>
      </c>
      <c r="G604" s="42" t="s">
        <v>165</v>
      </c>
      <c r="H604" s="42">
        <v>51</v>
      </c>
      <c r="I604" s="43">
        <v>35456</v>
      </c>
      <c r="J604" s="44">
        <v>104431</v>
      </c>
      <c r="K604" s="45">
        <v>7.0000000000000007E-2</v>
      </c>
      <c r="L604" s="42" t="s">
        <v>150</v>
      </c>
      <c r="M604" s="42" t="s">
        <v>173</v>
      </c>
    </row>
    <row r="605" spans="1:13">
      <c r="A605" s="41" t="s">
        <v>1349</v>
      </c>
      <c r="B605" s="42" t="s">
        <v>1350</v>
      </c>
      <c r="C605" s="42" t="s">
        <v>282</v>
      </c>
      <c r="D605" s="42" t="s">
        <v>193</v>
      </c>
      <c r="E605" s="42" t="s">
        <v>164</v>
      </c>
      <c r="F605" s="42" t="s">
        <v>156</v>
      </c>
      <c r="G605" s="42" t="s">
        <v>165</v>
      </c>
      <c r="H605" s="42">
        <v>28</v>
      </c>
      <c r="I605" s="43">
        <v>44374</v>
      </c>
      <c r="J605" s="44">
        <v>48510</v>
      </c>
      <c r="K605" s="45">
        <v>0</v>
      </c>
      <c r="L605" s="42" t="s">
        <v>150</v>
      </c>
      <c r="M605" s="42" t="s">
        <v>166</v>
      </c>
    </row>
    <row r="606" spans="1:13">
      <c r="A606" s="41" t="s">
        <v>1351</v>
      </c>
      <c r="B606" s="42" t="s">
        <v>1352</v>
      </c>
      <c r="C606" s="42" t="s">
        <v>232</v>
      </c>
      <c r="D606" s="42" t="s">
        <v>197</v>
      </c>
      <c r="E606" s="42" t="s">
        <v>164</v>
      </c>
      <c r="F606" s="42" t="s">
        <v>156</v>
      </c>
      <c r="G606" s="42" t="s">
        <v>149</v>
      </c>
      <c r="H606" s="42">
        <v>27</v>
      </c>
      <c r="I606" s="43">
        <v>43613</v>
      </c>
      <c r="J606" s="44">
        <v>70110</v>
      </c>
      <c r="K606" s="45">
        <v>0</v>
      </c>
      <c r="L606" s="42" t="s">
        <v>150</v>
      </c>
      <c r="M606" s="42" t="s">
        <v>184</v>
      </c>
    </row>
    <row r="607" spans="1:13">
      <c r="A607" s="41" t="s">
        <v>1353</v>
      </c>
      <c r="B607" s="42" t="s">
        <v>1354</v>
      </c>
      <c r="C607" s="42" t="s">
        <v>162</v>
      </c>
      <c r="D607" s="42" t="s">
        <v>208</v>
      </c>
      <c r="E607" s="42" t="s">
        <v>177</v>
      </c>
      <c r="F607" s="42" t="s">
        <v>156</v>
      </c>
      <c r="G607" s="42" t="s">
        <v>157</v>
      </c>
      <c r="H607" s="42">
        <v>45</v>
      </c>
      <c r="I607" s="43">
        <v>39519</v>
      </c>
      <c r="J607" s="44">
        <v>186138</v>
      </c>
      <c r="K607" s="45">
        <v>0.28000000000000003</v>
      </c>
      <c r="L607" s="42" t="s">
        <v>158</v>
      </c>
      <c r="M607" s="42" t="s">
        <v>159</v>
      </c>
    </row>
    <row r="608" spans="1:13">
      <c r="A608" s="41" t="s">
        <v>1355</v>
      </c>
      <c r="B608" s="42" t="s">
        <v>1356</v>
      </c>
      <c r="C608" s="42" t="s">
        <v>183</v>
      </c>
      <c r="D608" s="42" t="s">
        <v>187</v>
      </c>
      <c r="E608" s="42" t="s">
        <v>155</v>
      </c>
      <c r="F608" s="42" t="s">
        <v>156</v>
      </c>
      <c r="G608" s="42" t="s">
        <v>213</v>
      </c>
      <c r="H608" s="42">
        <v>58</v>
      </c>
      <c r="I608" s="43">
        <v>40287</v>
      </c>
      <c r="J608" s="44">
        <v>56350</v>
      </c>
      <c r="K608" s="45">
        <v>0</v>
      </c>
      <c r="L608" s="42" t="s">
        <v>221</v>
      </c>
      <c r="M608" s="42" t="s">
        <v>227</v>
      </c>
    </row>
    <row r="609" spans="1:13">
      <c r="A609" s="41" t="s">
        <v>451</v>
      </c>
      <c r="B609" s="42" t="s">
        <v>1357</v>
      </c>
      <c r="C609" s="42" t="s">
        <v>145</v>
      </c>
      <c r="D609" s="42" t="s">
        <v>163</v>
      </c>
      <c r="E609" s="42" t="s">
        <v>147</v>
      </c>
      <c r="F609" s="42" t="s">
        <v>148</v>
      </c>
      <c r="G609" s="42" t="s">
        <v>213</v>
      </c>
      <c r="H609" s="42">
        <v>45</v>
      </c>
      <c r="I609" s="43">
        <v>42379</v>
      </c>
      <c r="J609" s="44">
        <v>149761</v>
      </c>
      <c r="K609" s="45">
        <v>0.12</v>
      </c>
      <c r="L609" s="42" t="s">
        <v>150</v>
      </c>
      <c r="M609" s="42" t="s">
        <v>216</v>
      </c>
    </row>
    <row r="610" spans="1:13">
      <c r="A610" s="41" t="s">
        <v>1358</v>
      </c>
      <c r="B610" s="42" t="s">
        <v>1359</v>
      </c>
      <c r="C610" s="42" t="s">
        <v>145</v>
      </c>
      <c r="D610" s="42" t="s">
        <v>163</v>
      </c>
      <c r="E610" s="42" t="s">
        <v>177</v>
      </c>
      <c r="F610" s="42" t="s">
        <v>156</v>
      </c>
      <c r="G610" s="42" t="s">
        <v>213</v>
      </c>
      <c r="H610" s="42">
        <v>44</v>
      </c>
      <c r="I610" s="43">
        <v>39305</v>
      </c>
      <c r="J610" s="44">
        <v>126277</v>
      </c>
      <c r="K610" s="45">
        <v>0.13</v>
      </c>
      <c r="L610" s="42" t="s">
        <v>221</v>
      </c>
      <c r="M610" s="42" t="s">
        <v>222</v>
      </c>
    </row>
    <row r="611" spans="1:13">
      <c r="A611" s="41" t="s">
        <v>1360</v>
      </c>
      <c r="B611" s="42" t="s">
        <v>1361</v>
      </c>
      <c r="C611" s="42" t="s">
        <v>180</v>
      </c>
      <c r="D611" s="42" t="s">
        <v>53</v>
      </c>
      <c r="E611" s="42" t="s">
        <v>164</v>
      </c>
      <c r="F611" s="42" t="s">
        <v>156</v>
      </c>
      <c r="G611" s="42" t="s">
        <v>165</v>
      </c>
      <c r="H611" s="42">
        <v>33</v>
      </c>
      <c r="I611" s="43">
        <v>41446</v>
      </c>
      <c r="J611" s="44">
        <v>119631</v>
      </c>
      <c r="K611" s="45">
        <v>0.06</v>
      </c>
      <c r="L611" s="42" t="s">
        <v>150</v>
      </c>
      <c r="M611" s="42" t="s">
        <v>173</v>
      </c>
    </row>
    <row r="612" spans="1:13">
      <c r="A612" s="41" t="s">
        <v>1362</v>
      </c>
      <c r="B612" s="42" t="s">
        <v>1363</v>
      </c>
      <c r="C612" s="42" t="s">
        <v>207</v>
      </c>
      <c r="D612" s="42" t="s">
        <v>146</v>
      </c>
      <c r="E612" s="42" t="s">
        <v>147</v>
      </c>
      <c r="F612" s="42" t="s">
        <v>156</v>
      </c>
      <c r="G612" s="42" t="s">
        <v>157</v>
      </c>
      <c r="H612" s="42">
        <v>26</v>
      </c>
      <c r="I612" s="43">
        <v>43960</v>
      </c>
      <c r="J612" s="44">
        <v>256561</v>
      </c>
      <c r="K612" s="45">
        <v>0.39</v>
      </c>
      <c r="L612" s="42" t="s">
        <v>150</v>
      </c>
      <c r="M612" s="42" t="s">
        <v>188</v>
      </c>
    </row>
    <row r="613" spans="1:13">
      <c r="A613" s="41" t="s">
        <v>1364</v>
      </c>
      <c r="B613" s="42" t="s">
        <v>1365</v>
      </c>
      <c r="C613" s="42" t="s">
        <v>470</v>
      </c>
      <c r="D613" s="42" t="s">
        <v>146</v>
      </c>
      <c r="E613" s="42" t="s">
        <v>164</v>
      </c>
      <c r="F613" s="42" t="s">
        <v>148</v>
      </c>
      <c r="G613" s="42" t="s">
        <v>213</v>
      </c>
      <c r="H613" s="42">
        <v>45</v>
      </c>
      <c r="I613" s="43">
        <v>43937</v>
      </c>
      <c r="J613" s="44">
        <v>66958</v>
      </c>
      <c r="K613" s="45">
        <v>0</v>
      </c>
      <c r="L613" s="42" t="s">
        <v>150</v>
      </c>
      <c r="M613" s="42" t="s">
        <v>184</v>
      </c>
    </row>
    <row r="614" spans="1:13">
      <c r="A614" s="41" t="s">
        <v>198</v>
      </c>
      <c r="B614" s="42" t="s">
        <v>1366</v>
      </c>
      <c r="C614" s="42" t="s">
        <v>145</v>
      </c>
      <c r="D614" s="42" t="s">
        <v>53</v>
      </c>
      <c r="E614" s="42" t="s">
        <v>155</v>
      </c>
      <c r="F614" s="42" t="s">
        <v>148</v>
      </c>
      <c r="G614" s="42" t="s">
        <v>157</v>
      </c>
      <c r="H614" s="42">
        <v>46</v>
      </c>
      <c r="I614" s="43">
        <v>38046</v>
      </c>
      <c r="J614" s="44">
        <v>158897</v>
      </c>
      <c r="K614" s="45">
        <v>0.1</v>
      </c>
      <c r="L614" s="42" t="s">
        <v>158</v>
      </c>
      <c r="M614" s="42" t="s">
        <v>159</v>
      </c>
    </row>
    <row r="615" spans="1:13">
      <c r="A615" s="41" t="s">
        <v>293</v>
      </c>
      <c r="B615" s="42" t="s">
        <v>1367</v>
      </c>
      <c r="C615" s="42" t="s">
        <v>154</v>
      </c>
      <c r="D615" s="42" t="s">
        <v>146</v>
      </c>
      <c r="E615" s="42" t="s">
        <v>177</v>
      </c>
      <c r="F615" s="42" t="s">
        <v>156</v>
      </c>
      <c r="G615" s="42" t="s">
        <v>165</v>
      </c>
      <c r="H615" s="42">
        <v>37</v>
      </c>
      <c r="I615" s="43">
        <v>39493</v>
      </c>
      <c r="J615" s="44">
        <v>71695</v>
      </c>
      <c r="K615" s="45">
        <v>0</v>
      </c>
      <c r="L615" s="42" t="s">
        <v>150</v>
      </c>
      <c r="M615" s="42" t="s">
        <v>173</v>
      </c>
    </row>
    <row r="616" spans="1:13">
      <c r="A616" s="41" t="s">
        <v>1368</v>
      </c>
      <c r="B616" s="42" t="s">
        <v>1369</v>
      </c>
      <c r="C616" s="42" t="s">
        <v>172</v>
      </c>
      <c r="D616" s="42" t="s">
        <v>208</v>
      </c>
      <c r="E616" s="42" t="s">
        <v>177</v>
      </c>
      <c r="F616" s="42" t="s">
        <v>156</v>
      </c>
      <c r="G616" s="42" t="s">
        <v>157</v>
      </c>
      <c r="H616" s="42">
        <v>40</v>
      </c>
      <c r="I616" s="43">
        <v>41904</v>
      </c>
      <c r="J616" s="44">
        <v>73779</v>
      </c>
      <c r="K616" s="45">
        <v>0</v>
      </c>
      <c r="L616" s="42" t="s">
        <v>158</v>
      </c>
      <c r="M616" s="42" t="s">
        <v>159</v>
      </c>
    </row>
    <row r="617" spans="1:13">
      <c r="A617" s="41" t="s">
        <v>1370</v>
      </c>
      <c r="B617" s="42" t="s">
        <v>1371</v>
      </c>
      <c r="C617" s="42" t="s">
        <v>180</v>
      </c>
      <c r="D617" s="42" t="s">
        <v>53</v>
      </c>
      <c r="E617" s="42" t="s">
        <v>164</v>
      </c>
      <c r="F617" s="42" t="s">
        <v>148</v>
      </c>
      <c r="G617" s="42" t="s">
        <v>157</v>
      </c>
      <c r="H617" s="42">
        <v>45</v>
      </c>
      <c r="I617" s="43">
        <v>40836</v>
      </c>
      <c r="J617" s="44">
        <v>123640</v>
      </c>
      <c r="K617" s="45">
        <v>7.0000000000000007E-2</v>
      </c>
      <c r="L617" s="42" t="s">
        <v>158</v>
      </c>
      <c r="M617" s="42" t="s">
        <v>202</v>
      </c>
    </row>
    <row r="618" spans="1:13">
      <c r="A618" s="41" t="s">
        <v>1296</v>
      </c>
      <c r="B618" s="42" t="s">
        <v>1372</v>
      </c>
      <c r="C618" s="42" t="s">
        <v>183</v>
      </c>
      <c r="D618" s="42" t="s">
        <v>53</v>
      </c>
      <c r="E618" s="42" t="s">
        <v>164</v>
      </c>
      <c r="F618" s="42" t="s">
        <v>148</v>
      </c>
      <c r="G618" s="42" t="s">
        <v>165</v>
      </c>
      <c r="H618" s="42">
        <v>33</v>
      </c>
      <c r="I618" s="43">
        <v>41742</v>
      </c>
      <c r="J618" s="44">
        <v>46878</v>
      </c>
      <c r="K618" s="45">
        <v>0</v>
      </c>
      <c r="L618" s="42" t="s">
        <v>150</v>
      </c>
      <c r="M618" s="42" t="s">
        <v>184</v>
      </c>
    </row>
    <row r="619" spans="1:13">
      <c r="A619" s="41" t="s">
        <v>1373</v>
      </c>
      <c r="B619" s="42" t="s">
        <v>1374</v>
      </c>
      <c r="C619" s="42" t="s">
        <v>183</v>
      </c>
      <c r="D619" s="42" t="s">
        <v>208</v>
      </c>
      <c r="E619" s="42" t="s">
        <v>164</v>
      </c>
      <c r="F619" s="42" t="s">
        <v>148</v>
      </c>
      <c r="G619" s="42" t="s">
        <v>165</v>
      </c>
      <c r="H619" s="42">
        <v>64</v>
      </c>
      <c r="I619" s="43">
        <v>37662</v>
      </c>
      <c r="J619" s="44">
        <v>57032</v>
      </c>
      <c r="K619" s="45">
        <v>0</v>
      </c>
      <c r="L619" s="42" t="s">
        <v>150</v>
      </c>
      <c r="M619" s="42" t="s">
        <v>184</v>
      </c>
    </row>
    <row r="620" spans="1:13">
      <c r="A620" s="41" t="s">
        <v>1375</v>
      </c>
      <c r="B620" s="42" t="s">
        <v>1376</v>
      </c>
      <c r="C620" s="42" t="s">
        <v>172</v>
      </c>
      <c r="D620" s="42" t="s">
        <v>53</v>
      </c>
      <c r="E620" s="42" t="s">
        <v>155</v>
      </c>
      <c r="F620" s="42" t="s">
        <v>148</v>
      </c>
      <c r="G620" s="42" t="s">
        <v>213</v>
      </c>
      <c r="H620" s="42">
        <v>57</v>
      </c>
      <c r="I620" s="43">
        <v>39357</v>
      </c>
      <c r="J620" s="44">
        <v>98150</v>
      </c>
      <c r="K620" s="45">
        <v>0</v>
      </c>
      <c r="L620" s="42" t="s">
        <v>221</v>
      </c>
      <c r="M620" s="42" t="s">
        <v>227</v>
      </c>
    </row>
    <row r="621" spans="1:13">
      <c r="A621" s="41" t="s">
        <v>1377</v>
      </c>
      <c r="B621" s="42" t="s">
        <v>1378</v>
      </c>
      <c r="C621" s="42" t="s">
        <v>162</v>
      </c>
      <c r="D621" s="42" t="s">
        <v>208</v>
      </c>
      <c r="E621" s="42" t="s">
        <v>155</v>
      </c>
      <c r="F621" s="42" t="s">
        <v>148</v>
      </c>
      <c r="G621" s="42" t="s">
        <v>157</v>
      </c>
      <c r="H621" s="42">
        <v>35</v>
      </c>
      <c r="I621" s="43">
        <v>42800</v>
      </c>
      <c r="J621" s="44">
        <v>171426</v>
      </c>
      <c r="K621" s="45">
        <v>0.15</v>
      </c>
      <c r="L621" s="42" t="s">
        <v>158</v>
      </c>
      <c r="M621" s="42" t="s">
        <v>236</v>
      </c>
    </row>
    <row r="622" spans="1:13">
      <c r="A622" s="41" t="s">
        <v>170</v>
      </c>
      <c r="B622" s="42" t="s">
        <v>1379</v>
      </c>
      <c r="C622" s="42" t="s">
        <v>183</v>
      </c>
      <c r="D622" s="42" t="s">
        <v>163</v>
      </c>
      <c r="E622" s="42" t="s">
        <v>155</v>
      </c>
      <c r="F622" s="42" t="s">
        <v>148</v>
      </c>
      <c r="G622" s="42" t="s">
        <v>165</v>
      </c>
      <c r="H622" s="42">
        <v>55</v>
      </c>
      <c r="I622" s="43">
        <v>44302</v>
      </c>
      <c r="J622" s="44">
        <v>48266</v>
      </c>
      <c r="K622" s="45">
        <v>0</v>
      </c>
      <c r="L622" s="42" t="s">
        <v>150</v>
      </c>
      <c r="M622" s="42" t="s">
        <v>166</v>
      </c>
    </row>
    <row r="623" spans="1:13">
      <c r="A623" s="41" t="s">
        <v>1380</v>
      </c>
      <c r="B623" s="42" t="s">
        <v>1381</v>
      </c>
      <c r="C623" s="42" t="s">
        <v>207</v>
      </c>
      <c r="D623" s="42" t="s">
        <v>163</v>
      </c>
      <c r="E623" s="42" t="s">
        <v>147</v>
      </c>
      <c r="F623" s="42" t="s">
        <v>156</v>
      </c>
      <c r="G623" s="42" t="s">
        <v>213</v>
      </c>
      <c r="H623" s="42">
        <v>36</v>
      </c>
      <c r="I623" s="43">
        <v>43330</v>
      </c>
      <c r="J623" s="44">
        <v>223404</v>
      </c>
      <c r="K623" s="45">
        <v>0.32</v>
      </c>
      <c r="L623" s="42" t="s">
        <v>150</v>
      </c>
      <c r="M623" s="42" t="s">
        <v>216</v>
      </c>
    </row>
    <row r="624" spans="1:13">
      <c r="A624" s="41" t="s">
        <v>1382</v>
      </c>
      <c r="B624" s="42" t="s">
        <v>1383</v>
      </c>
      <c r="C624" s="42" t="s">
        <v>397</v>
      </c>
      <c r="D624" s="42" t="s">
        <v>146</v>
      </c>
      <c r="E624" s="42" t="s">
        <v>164</v>
      </c>
      <c r="F624" s="42" t="s">
        <v>148</v>
      </c>
      <c r="G624" s="42" t="s">
        <v>157</v>
      </c>
      <c r="H624" s="42">
        <v>57</v>
      </c>
      <c r="I624" s="43">
        <v>41649</v>
      </c>
      <c r="J624" s="44">
        <v>74854</v>
      </c>
      <c r="K624" s="45">
        <v>0</v>
      </c>
      <c r="L624" s="42" t="s">
        <v>150</v>
      </c>
      <c r="M624" s="42" t="s">
        <v>151</v>
      </c>
    </row>
    <row r="625" spans="1:13">
      <c r="A625" s="41" t="s">
        <v>1384</v>
      </c>
      <c r="B625" s="42" t="s">
        <v>1385</v>
      </c>
      <c r="C625" s="42" t="s">
        <v>207</v>
      </c>
      <c r="D625" s="42" t="s">
        <v>187</v>
      </c>
      <c r="E625" s="42" t="s">
        <v>164</v>
      </c>
      <c r="F625" s="42" t="s">
        <v>148</v>
      </c>
      <c r="G625" s="42" t="s">
        <v>165</v>
      </c>
      <c r="H625" s="42">
        <v>48</v>
      </c>
      <c r="I625" s="43">
        <v>39197</v>
      </c>
      <c r="J625" s="44">
        <v>217783</v>
      </c>
      <c r="K625" s="45">
        <v>0.36</v>
      </c>
      <c r="L625" s="42" t="s">
        <v>150</v>
      </c>
      <c r="M625" s="42" t="s">
        <v>151</v>
      </c>
    </row>
    <row r="626" spans="1:13">
      <c r="A626" s="41" t="s">
        <v>1386</v>
      </c>
      <c r="B626" s="42" t="s">
        <v>1387</v>
      </c>
      <c r="C626" s="42" t="s">
        <v>428</v>
      </c>
      <c r="D626" s="42" t="s">
        <v>146</v>
      </c>
      <c r="E626" s="42" t="s">
        <v>155</v>
      </c>
      <c r="F626" s="42" t="s">
        <v>148</v>
      </c>
      <c r="G626" s="42" t="s">
        <v>213</v>
      </c>
      <c r="H626" s="42">
        <v>53</v>
      </c>
      <c r="I626" s="43">
        <v>38214</v>
      </c>
      <c r="J626" s="44">
        <v>44735</v>
      </c>
      <c r="K626" s="45">
        <v>0</v>
      </c>
      <c r="L626" s="42" t="s">
        <v>221</v>
      </c>
      <c r="M626" s="42" t="s">
        <v>222</v>
      </c>
    </row>
    <row r="627" spans="1:13">
      <c r="A627" s="41" t="s">
        <v>1388</v>
      </c>
      <c r="B627" s="42" t="s">
        <v>1389</v>
      </c>
      <c r="C627" s="42" t="s">
        <v>242</v>
      </c>
      <c r="D627" s="42" t="s">
        <v>163</v>
      </c>
      <c r="E627" s="42" t="s">
        <v>155</v>
      </c>
      <c r="F627" s="42" t="s">
        <v>148</v>
      </c>
      <c r="G627" s="42" t="s">
        <v>165</v>
      </c>
      <c r="H627" s="42">
        <v>41</v>
      </c>
      <c r="I627" s="43">
        <v>39091</v>
      </c>
      <c r="J627" s="44">
        <v>50685</v>
      </c>
      <c r="K627" s="45">
        <v>0</v>
      </c>
      <c r="L627" s="42" t="s">
        <v>150</v>
      </c>
      <c r="M627" s="42" t="s">
        <v>216</v>
      </c>
    </row>
    <row r="628" spans="1:13">
      <c r="A628" s="41" t="s">
        <v>1390</v>
      </c>
      <c r="B628" s="42" t="s">
        <v>1391</v>
      </c>
      <c r="C628" s="42" t="s">
        <v>242</v>
      </c>
      <c r="D628" s="42" t="s">
        <v>53</v>
      </c>
      <c r="E628" s="42" t="s">
        <v>147</v>
      </c>
      <c r="F628" s="42" t="s">
        <v>156</v>
      </c>
      <c r="G628" s="42" t="s">
        <v>157</v>
      </c>
      <c r="H628" s="42">
        <v>34</v>
      </c>
      <c r="I628" s="43">
        <v>43169</v>
      </c>
      <c r="J628" s="44">
        <v>58993</v>
      </c>
      <c r="K628" s="45">
        <v>0</v>
      </c>
      <c r="L628" s="42" t="s">
        <v>150</v>
      </c>
      <c r="M628" s="42" t="s">
        <v>188</v>
      </c>
    </row>
    <row r="629" spans="1:13">
      <c r="A629" s="41" t="s">
        <v>1392</v>
      </c>
      <c r="B629" s="42" t="s">
        <v>1393</v>
      </c>
      <c r="C629" s="42" t="s">
        <v>279</v>
      </c>
      <c r="D629" s="42" t="s">
        <v>197</v>
      </c>
      <c r="E629" s="42" t="s">
        <v>177</v>
      </c>
      <c r="F629" s="42" t="s">
        <v>156</v>
      </c>
      <c r="G629" s="42" t="s">
        <v>165</v>
      </c>
      <c r="H629" s="42">
        <v>47</v>
      </c>
      <c r="I629" s="43">
        <v>43990</v>
      </c>
      <c r="J629" s="44">
        <v>115765</v>
      </c>
      <c r="K629" s="45">
        <v>0</v>
      </c>
      <c r="L629" s="42" t="s">
        <v>150</v>
      </c>
      <c r="M629" s="42" t="s">
        <v>184</v>
      </c>
    </row>
    <row r="630" spans="1:13">
      <c r="A630" s="41" t="s">
        <v>1394</v>
      </c>
      <c r="B630" s="42" t="s">
        <v>1395</v>
      </c>
      <c r="C630" s="42" t="s">
        <v>162</v>
      </c>
      <c r="D630" s="42" t="s">
        <v>187</v>
      </c>
      <c r="E630" s="42" t="s">
        <v>155</v>
      </c>
      <c r="F630" s="42" t="s">
        <v>148</v>
      </c>
      <c r="G630" s="42" t="s">
        <v>157</v>
      </c>
      <c r="H630" s="42">
        <v>63</v>
      </c>
      <c r="I630" s="43">
        <v>39147</v>
      </c>
      <c r="J630" s="44">
        <v>193044</v>
      </c>
      <c r="K630" s="45">
        <v>0.15</v>
      </c>
      <c r="L630" s="42" t="s">
        <v>150</v>
      </c>
      <c r="M630" s="42" t="s">
        <v>184</v>
      </c>
    </row>
    <row r="631" spans="1:13">
      <c r="A631" s="41" t="s">
        <v>1396</v>
      </c>
      <c r="B631" s="42" t="s">
        <v>1397</v>
      </c>
      <c r="C631" s="42" t="s">
        <v>183</v>
      </c>
      <c r="D631" s="42" t="s">
        <v>208</v>
      </c>
      <c r="E631" s="42" t="s">
        <v>147</v>
      </c>
      <c r="F631" s="42" t="s">
        <v>148</v>
      </c>
      <c r="G631" s="42" t="s">
        <v>149</v>
      </c>
      <c r="H631" s="42">
        <v>65</v>
      </c>
      <c r="I631" s="43">
        <v>40711</v>
      </c>
      <c r="J631" s="44">
        <v>56686</v>
      </c>
      <c r="K631" s="45">
        <v>0</v>
      </c>
      <c r="L631" s="42" t="s">
        <v>150</v>
      </c>
      <c r="M631" s="42" t="s">
        <v>151</v>
      </c>
    </row>
    <row r="632" spans="1:13">
      <c r="A632" s="41" t="s">
        <v>1398</v>
      </c>
      <c r="B632" s="42" t="s">
        <v>1399</v>
      </c>
      <c r="C632" s="42" t="s">
        <v>145</v>
      </c>
      <c r="D632" s="42" t="s">
        <v>163</v>
      </c>
      <c r="E632" s="42" t="s">
        <v>155</v>
      </c>
      <c r="F632" s="42" t="s">
        <v>148</v>
      </c>
      <c r="G632" s="42" t="s">
        <v>149</v>
      </c>
      <c r="H632" s="42">
        <v>33</v>
      </c>
      <c r="I632" s="43">
        <v>43763</v>
      </c>
      <c r="J632" s="44">
        <v>131652</v>
      </c>
      <c r="K632" s="45">
        <v>0.11</v>
      </c>
      <c r="L632" s="42" t="s">
        <v>150</v>
      </c>
      <c r="M632" s="42" t="s">
        <v>151</v>
      </c>
    </row>
    <row r="633" spans="1:13">
      <c r="A633" s="41" t="s">
        <v>1400</v>
      </c>
      <c r="B633" s="42" t="s">
        <v>1401</v>
      </c>
      <c r="C633" s="42" t="s">
        <v>162</v>
      </c>
      <c r="D633" s="42" t="s">
        <v>208</v>
      </c>
      <c r="E633" s="42" t="s">
        <v>155</v>
      </c>
      <c r="F633" s="42" t="s">
        <v>148</v>
      </c>
      <c r="G633" s="42" t="s">
        <v>149</v>
      </c>
      <c r="H633" s="42">
        <v>45</v>
      </c>
      <c r="I633" s="43">
        <v>39507</v>
      </c>
      <c r="J633" s="44">
        <v>150577</v>
      </c>
      <c r="K633" s="45">
        <v>0.25</v>
      </c>
      <c r="L633" s="42" t="s">
        <v>150</v>
      </c>
      <c r="M633" s="42" t="s">
        <v>184</v>
      </c>
    </row>
    <row r="634" spans="1:13">
      <c r="A634" s="41" t="s">
        <v>648</v>
      </c>
      <c r="B634" s="42" t="s">
        <v>1402</v>
      </c>
      <c r="C634" s="42" t="s">
        <v>235</v>
      </c>
      <c r="D634" s="42" t="s">
        <v>197</v>
      </c>
      <c r="E634" s="42" t="s">
        <v>147</v>
      </c>
      <c r="F634" s="42" t="s">
        <v>148</v>
      </c>
      <c r="G634" s="42" t="s">
        <v>213</v>
      </c>
      <c r="H634" s="42">
        <v>37</v>
      </c>
      <c r="I634" s="43">
        <v>43461</v>
      </c>
      <c r="J634" s="44">
        <v>87359</v>
      </c>
      <c r="K634" s="45">
        <v>0.11</v>
      </c>
      <c r="L634" s="42" t="s">
        <v>221</v>
      </c>
      <c r="M634" s="42" t="s">
        <v>227</v>
      </c>
    </row>
    <row r="635" spans="1:13">
      <c r="A635" s="41" t="s">
        <v>1403</v>
      </c>
      <c r="B635" s="42" t="s">
        <v>1404</v>
      </c>
      <c r="C635" s="42" t="s">
        <v>242</v>
      </c>
      <c r="D635" s="42" t="s">
        <v>53</v>
      </c>
      <c r="E635" s="42" t="s">
        <v>164</v>
      </c>
      <c r="F635" s="42" t="s">
        <v>148</v>
      </c>
      <c r="G635" s="42" t="s">
        <v>157</v>
      </c>
      <c r="H635" s="42">
        <v>60</v>
      </c>
      <c r="I635" s="43">
        <v>41647</v>
      </c>
      <c r="J635" s="44">
        <v>51877</v>
      </c>
      <c r="K635" s="45">
        <v>0</v>
      </c>
      <c r="L635" s="42" t="s">
        <v>158</v>
      </c>
      <c r="M635" s="42" t="s">
        <v>236</v>
      </c>
    </row>
    <row r="636" spans="1:13">
      <c r="A636" s="41" t="s">
        <v>367</v>
      </c>
      <c r="B636" s="42" t="s">
        <v>1405</v>
      </c>
      <c r="C636" s="42" t="s">
        <v>470</v>
      </c>
      <c r="D636" s="42" t="s">
        <v>146</v>
      </c>
      <c r="E636" s="42" t="s">
        <v>155</v>
      </c>
      <c r="F636" s="42" t="s">
        <v>156</v>
      </c>
      <c r="G636" s="42" t="s">
        <v>157</v>
      </c>
      <c r="H636" s="42">
        <v>43</v>
      </c>
      <c r="I636" s="43">
        <v>42753</v>
      </c>
      <c r="J636" s="44">
        <v>86417</v>
      </c>
      <c r="K636" s="45">
        <v>0</v>
      </c>
      <c r="L636" s="42" t="s">
        <v>150</v>
      </c>
      <c r="M636" s="42" t="s">
        <v>166</v>
      </c>
    </row>
    <row r="637" spans="1:13">
      <c r="A637" s="41" t="s">
        <v>1406</v>
      </c>
      <c r="B637" s="42" t="s">
        <v>1407</v>
      </c>
      <c r="C637" s="42" t="s">
        <v>397</v>
      </c>
      <c r="D637" s="42" t="s">
        <v>146</v>
      </c>
      <c r="E637" s="42" t="s">
        <v>147</v>
      </c>
      <c r="F637" s="42" t="s">
        <v>148</v>
      </c>
      <c r="G637" s="42" t="s">
        <v>157</v>
      </c>
      <c r="H637" s="42">
        <v>65</v>
      </c>
      <c r="I637" s="43">
        <v>37749</v>
      </c>
      <c r="J637" s="44">
        <v>96548</v>
      </c>
      <c r="K637" s="45">
        <v>0</v>
      </c>
      <c r="L637" s="42" t="s">
        <v>150</v>
      </c>
      <c r="M637" s="42" t="s">
        <v>188</v>
      </c>
    </row>
    <row r="638" spans="1:13">
      <c r="A638" s="41" t="s">
        <v>1408</v>
      </c>
      <c r="B638" s="42" t="s">
        <v>1409</v>
      </c>
      <c r="C638" s="42" t="s">
        <v>172</v>
      </c>
      <c r="D638" s="42" t="s">
        <v>187</v>
      </c>
      <c r="E638" s="42" t="s">
        <v>155</v>
      </c>
      <c r="F638" s="42" t="s">
        <v>148</v>
      </c>
      <c r="G638" s="42" t="s">
        <v>157</v>
      </c>
      <c r="H638" s="42">
        <v>43</v>
      </c>
      <c r="I638" s="43">
        <v>41662</v>
      </c>
      <c r="J638" s="44">
        <v>92940</v>
      </c>
      <c r="K638" s="45">
        <v>0</v>
      </c>
      <c r="L638" s="42" t="s">
        <v>158</v>
      </c>
      <c r="M638" s="42" t="s">
        <v>248</v>
      </c>
    </row>
    <row r="639" spans="1:13">
      <c r="A639" s="41" t="s">
        <v>1069</v>
      </c>
      <c r="B639" s="42" t="s">
        <v>1410</v>
      </c>
      <c r="C639" s="42" t="s">
        <v>242</v>
      </c>
      <c r="D639" s="42" t="s">
        <v>187</v>
      </c>
      <c r="E639" s="42" t="s">
        <v>164</v>
      </c>
      <c r="F639" s="42" t="s">
        <v>156</v>
      </c>
      <c r="G639" s="42" t="s">
        <v>157</v>
      </c>
      <c r="H639" s="42">
        <v>28</v>
      </c>
      <c r="I639" s="43">
        <v>43336</v>
      </c>
      <c r="J639" s="44">
        <v>61410</v>
      </c>
      <c r="K639" s="45">
        <v>0</v>
      </c>
      <c r="L639" s="42" t="s">
        <v>150</v>
      </c>
      <c r="M639" s="42" t="s">
        <v>173</v>
      </c>
    </row>
    <row r="640" spans="1:13">
      <c r="A640" s="41" t="s">
        <v>1411</v>
      </c>
      <c r="B640" s="42" t="s">
        <v>1412</v>
      </c>
      <c r="C640" s="42" t="s">
        <v>180</v>
      </c>
      <c r="D640" s="42" t="s">
        <v>163</v>
      </c>
      <c r="E640" s="42" t="s">
        <v>164</v>
      </c>
      <c r="F640" s="42" t="s">
        <v>148</v>
      </c>
      <c r="G640" s="42" t="s">
        <v>149</v>
      </c>
      <c r="H640" s="42">
        <v>61</v>
      </c>
      <c r="I640" s="43">
        <v>40293</v>
      </c>
      <c r="J640" s="44">
        <v>110302</v>
      </c>
      <c r="K640" s="45">
        <v>0.06</v>
      </c>
      <c r="L640" s="42" t="s">
        <v>150</v>
      </c>
      <c r="M640" s="42" t="s">
        <v>184</v>
      </c>
    </row>
    <row r="641" spans="1:13">
      <c r="A641" s="41" t="s">
        <v>1413</v>
      </c>
      <c r="B641" s="42" t="s">
        <v>1414</v>
      </c>
      <c r="C641" s="42" t="s">
        <v>162</v>
      </c>
      <c r="D641" s="42" t="s">
        <v>197</v>
      </c>
      <c r="E641" s="42" t="s">
        <v>164</v>
      </c>
      <c r="F641" s="42" t="s">
        <v>148</v>
      </c>
      <c r="G641" s="42" t="s">
        <v>149</v>
      </c>
      <c r="H641" s="42">
        <v>45</v>
      </c>
      <c r="I641" s="43">
        <v>43212</v>
      </c>
      <c r="J641" s="44">
        <v>187205</v>
      </c>
      <c r="K641" s="45">
        <v>0.24</v>
      </c>
      <c r="L641" s="42" t="s">
        <v>150</v>
      </c>
      <c r="M641" s="42" t="s">
        <v>216</v>
      </c>
    </row>
    <row r="642" spans="1:13">
      <c r="A642" s="41" t="s">
        <v>1415</v>
      </c>
      <c r="B642" s="42" t="s">
        <v>1416</v>
      </c>
      <c r="C642" s="42" t="s">
        <v>172</v>
      </c>
      <c r="D642" s="42" t="s">
        <v>53</v>
      </c>
      <c r="E642" s="42" t="s">
        <v>177</v>
      </c>
      <c r="F642" s="42" t="s">
        <v>156</v>
      </c>
      <c r="G642" s="42" t="s">
        <v>165</v>
      </c>
      <c r="H642" s="42">
        <v>45</v>
      </c>
      <c r="I642" s="43">
        <v>40618</v>
      </c>
      <c r="J642" s="44">
        <v>81687</v>
      </c>
      <c r="K642" s="45">
        <v>0</v>
      </c>
      <c r="L642" s="42" t="s">
        <v>150</v>
      </c>
      <c r="M642" s="42" t="s">
        <v>173</v>
      </c>
    </row>
    <row r="643" spans="1:13">
      <c r="A643" s="41" t="s">
        <v>1417</v>
      </c>
      <c r="B643" s="42" t="s">
        <v>1418</v>
      </c>
      <c r="C643" s="42" t="s">
        <v>207</v>
      </c>
      <c r="D643" s="42" t="s">
        <v>146</v>
      </c>
      <c r="E643" s="42" t="s">
        <v>164</v>
      </c>
      <c r="F643" s="42" t="s">
        <v>156</v>
      </c>
      <c r="G643" s="42" t="s">
        <v>213</v>
      </c>
      <c r="H643" s="42">
        <v>54</v>
      </c>
      <c r="I643" s="43">
        <v>40040</v>
      </c>
      <c r="J643" s="44">
        <v>241083</v>
      </c>
      <c r="K643" s="45">
        <v>0.39</v>
      </c>
      <c r="L643" s="42" t="s">
        <v>150</v>
      </c>
      <c r="M643" s="42" t="s">
        <v>216</v>
      </c>
    </row>
    <row r="644" spans="1:13">
      <c r="A644" s="41" t="s">
        <v>1419</v>
      </c>
      <c r="B644" s="42" t="s">
        <v>1420</v>
      </c>
      <c r="C644" s="42" t="s">
        <v>207</v>
      </c>
      <c r="D644" s="42" t="s">
        <v>163</v>
      </c>
      <c r="E644" s="42" t="s">
        <v>164</v>
      </c>
      <c r="F644" s="42" t="s">
        <v>148</v>
      </c>
      <c r="G644" s="42" t="s">
        <v>149</v>
      </c>
      <c r="H644" s="42">
        <v>38</v>
      </c>
      <c r="I644" s="43">
        <v>43413</v>
      </c>
      <c r="J644" s="44">
        <v>223805</v>
      </c>
      <c r="K644" s="45">
        <v>0.36</v>
      </c>
      <c r="L644" s="42" t="s">
        <v>150</v>
      </c>
      <c r="M644" s="42" t="s">
        <v>166</v>
      </c>
    </row>
    <row r="645" spans="1:13">
      <c r="A645" s="41" t="s">
        <v>1421</v>
      </c>
      <c r="B645" s="42" t="s">
        <v>1422</v>
      </c>
      <c r="C645" s="42" t="s">
        <v>162</v>
      </c>
      <c r="D645" s="42" t="s">
        <v>187</v>
      </c>
      <c r="E645" s="42" t="s">
        <v>177</v>
      </c>
      <c r="F645" s="42" t="s">
        <v>148</v>
      </c>
      <c r="G645" s="42" t="s">
        <v>165</v>
      </c>
      <c r="H645" s="42">
        <v>27</v>
      </c>
      <c r="I645" s="43">
        <v>44393</v>
      </c>
      <c r="J645" s="44">
        <v>161759</v>
      </c>
      <c r="K645" s="45">
        <v>0.16</v>
      </c>
      <c r="L645" s="42" t="s">
        <v>150</v>
      </c>
      <c r="M645" s="42" t="s">
        <v>184</v>
      </c>
    </row>
    <row r="646" spans="1:13">
      <c r="A646" s="41" t="s">
        <v>1423</v>
      </c>
      <c r="B646" s="42" t="s">
        <v>1424</v>
      </c>
      <c r="C646" s="42" t="s">
        <v>169</v>
      </c>
      <c r="D646" s="42" t="s">
        <v>146</v>
      </c>
      <c r="E646" s="42" t="s">
        <v>147</v>
      </c>
      <c r="F646" s="42" t="s">
        <v>156</v>
      </c>
      <c r="G646" s="42" t="s">
        <v>149</v>
      </c>
      <c r="H646" s="42">
        <v>40</v>
      </c>
      <c r="I646" s="43">
        <v>43520</v>
      </c>
      <c r="J646" s="44">
        <v>95899</v>
      </c>
      <c r="K646" s="45">
        <v>0.1</v>
      </c>
      <c r="L646" s="42" t="s">
        <v>150</v>
      </c>
      <c r="M646" s="42" t="s">
        <v>216</v>
      </c>
    </row>
    <row r="647" spans="1:13">
      <c r="A647" s="41" t="s">
        <v>1425</v>
      </c>
      <c r="B647" s="42" t="s">
        <v>1426</v>
      </c>
      <c r="C647" s="42" t="s">
        <v>172</v>
      </c>
      <c r="D647" s="42" t="s">
        <v>163</v>
      </c>
      <c r="E647" s="42" t="s">
        <v>177</v>
      </c>
      <c r="F647" s="42" t="s">
        <v>156</v>
      </c>
      <c r="G647" s="42" t="s">
        <v>157</v>
      </c>
      <c r="H647" s="42">
        <v>49</v>
      </c>
      <c r="I647" s="43">
        <v>43623</v>
      </c>
      <c r="J647" s="44">
        <v>80700</v>
      </c>
      <c r="K647" s="45">
        <v>0</v>
      </c>
      <c r="L647" s="42" t="s">
        <v>150</v>
      </c>
      <c r="M647" s="42" t="s">
        <v>216</v>
      </c>
    </row>
    <row r="648" spans="1:13">
      <c r="A648" s="41" t="s">
        <v>871</v>
      </c>
      <c r="B648" s="42" t="s">
        <v>1427</v>
      </c>
      <c r="C648" s="42" t="s">
        <v>180</v>
      </c>
      <c r="D648" s="42" t="s">
        <v>193</v>
      </c>
      <c r="E648" s="42" t="s">
        <v>164</v>
      </c>
      <c r="F648" s="42" t="s">
        <v>156</v>
      </c>
      <c r="G648" s="42" t="s">
        <v>157</v>
      </c>
      <c r="H648" s="42">
        <v>54</v>
      </c>
      <c r="I648" s="43">
        <v>35500</v>
      </c>
      <c r="J648" s="44">
        <v>128136</v>
      </c>
      <c r="K648" s="45">
        <v>0.05</v>
      </c>
      <c r="L648" s="42" t="s">
        <v>158</v>
      </c>
      <c r="M648" s="42" t="s">
        <v>236</v>
      </c>
    </row>
    <row r="649" spans="1:13">
      <c r="A649" s="41" t="s">
        <v>1428</v>
      </c>
      <c r="B649" s="42" t="s">
        <v>1429</v>
      </c>
      <c r="C649" s="42" t="s">
        <v>242</v>
      </c>
      <c r="D649" s="42" t="s">
        <v>208</v>
      </c>
      <c r="E649" s="42" t="s">
        <v>177</v>
      </c>
      <c r="F649" s="42" t="s">
        <v>148</v>
      </c>
      <c r="G649" s="42" t="s">
        <v>165</v>
      </c>
      <c r="H649" s="42">
        <v>39</v>
      </c>
      <c r="I649" s="43">
        <v>42843</v>
      </c>
      <c r="J649" s="44">
        <v>58745</v>
      </c>
      <c r="K649" s="45">
        <v>0</v>
      </c>
      <c r="L649" s="42" t="s">
        <v>150</v>
      </c>
      <c r="M649" s="42" t="s">
        <v>188</v>
      </c>
    </row>
    <row r="650" spans="1:13">
      <c r="A650" s="41" t="s">
        <v>1430</v>
      </c>
      <c r="B650" s="42" t="s">
        <v>1431</v>
      </c>
      <c r="C650" s="42" t="s">
        <v>154</v>
      </c>
      <c r="D650" s="42" t="s">
        <v>146</v>
      </c>
      <c r="E650" s="42" t="s">
        <v>177</v>
      </c>
      <c r="F650" s="42" t="s">
        <v>148</v>
      </c>
      <c r="G650" s="42" t="s">
        <v>157</v>
      </c>
      <c r="H650" s="42">
        <v>57</v>
      </c>
      <c r="I650" s="43">
        <v>33728</v>
      </c>
      <c r="J650" s="44">
        <v>76202</v>
      </c>
      <c r="K650" s="45">
        <v>0</v>
      </c>
      <c r="L650" s="42" t="s">
        <v>150</v>
      </c>
      <c r="M650" s="42" t="s">
        <v>188</v>
      </c>
    </row>
    <row r="651" spans="1:13">
      <c r="A651" s="41" t="s">
        <v>1432</v>
      </c>
      <c r="B651" s="42" t="s">
        <v>1433</v>
      </c>
      <c r="C651" s="42" t="s">
        <v>207</v>
      </c>
      <c r="D651" s="42" t="s">
        <v>53</v>
      </c>
      <c r="E651" s="42" t="s">
        <v>164</v>
      </c>
      <c r="F651" s="42" t="s">
        <v>156</v>
      </c>
      <c r="G651" s="42" t="s">
        <v>149</v>
      </c>
      <c r="H651" s="42">
        <v>36</v>
      </c>
      <c r="I651" s="43">
        <v>43178</v>
      </c>
      <c r="J651" s="44">
        <v>195200</v>
      </c>
      <c r="K651" s="45">
        <v>0.36</v>
      </c>
      <c r="L651" s="42" t="s">
        <v>150</v>
      </c>
      <c r="M651" s="42" t="s">
        <v>188</v>
      </c>
    </row>
    <row r="652" spans="1:13">
      <c r="A652" s="41" t="s">
        <v>1434</v>
      </c>
      <c r="B652" s="42" t="s">
        <v>1435</v>
      </c>
      <c r="C652" s="42" t="s">
        <v>242</v>
      </c>
      <c r="D652" s="42" t="s">
        <v>163</v>
      </c>
      <c r="E652" s="42" t="s">
        <v>155</v>
      </c>
      <c r="F652" s="42" t="s">
        <v>148</v>
      </c>
      <c r="G652" s="42" t="s">
        <v>157</v>
      </c>
      <c r="H652" s="42">
        <v>45</v>
      </c>
      <c r="I652" s="43">
        <v>42711</v>
      </c>
      <c r="J652" s="44">
        <v>71454</v>
      </c>
      <c r="K652" s="45">
        <v>0</v>
      </c>
      <c r="L652" s="42" t="s">
        <v>158</v>
      </c>
      <c r="M652" s="42" t="s">
        <v>202</v>
      </c>
    </row>
    <row r="653" spans="1:13">
      <c r="A653" s="41" t="s">
        <v>1436</v>
      </c>
      <c r="B653" s="42" t="s">
        <v>1437</v>
      </c>
      <c r="C653" s="42" t="s">
        <v>305</v>
      </c>
      <c r="D653" s="42" t="s">
        <v>146</v>
      </c>
      <c r="E653" s="42" t="s">
        <v>155</v>
      </c>
      <c r="F653" s="42" t="s">
        <v>148</v>
      </c>
      <c r="G653" s="42" t="s">
        <v>165</v>
      </c>
      <c r="H653" s="42">
        <v>30</v>
      </c>
      <c r="I653" s="43">
        <v>43864</v>
      </c>
      <c r="J653" s="44">
        <v>94652</v>
      </c>
      <c r="K653" s="45">
        <v>0</v>
      </c>
      <c r="L653" s="42" t="s">
        <v>150</v>
      </c>
      <c r="M653" s="42" t="s">
        <v>151</v>
      </c>
    </row>
    <row r="654" spans="1:13">
      <c r="A654" s="41" t="s">
        <v>1438</v>
      </c>
      <c r="B654" s="42" t="s">
        <v>1439</v>
      </c>
      <c r="C654" s="42" t="s">
        <v>154</v>
      </c>
      <c r="D654" s="42" t="s">
        <v>146</v>
      </c>
      <c r="E654" s="42" t="s">
        <v>155</v>
      </c>
      <c r="F654" s="42" t="s">
        <v>156</v>
      </c>
      <c r="G654" s="42" t="s">
        <v>149</v>
      </c>
      <c r="H654" s="42">
        <v>34</v>
      </c>
      <c r="I654" s="43">
        <v>42416</v>
      </c>
      <c r="J654" s="44">
        <v>63411</v>
      </c>
      <c r="K654" s="45">
        <v>0</v>
      </c>
      <c r="L654" s="42" t="s">
        <v>150</v>
      </c>
      <c r="M654" s="42" t="s">
        <v>184</v>
      </c>
    </row>
    <row r="655" spans="1:13">
      <c r="A655" s="41" t="s">
        <v>1440</v>
      </c>
      <c r="B655" s="42" t="s">
        <v>1441</v>
      </c>
      <c r="C655" s="42" t="s">
        <v>242</v>
      </c>
      <c r="D655" s="42" t="s">
        <v>53</v>
      </c>
      <c r="E655" s="42" t="s">
        <v>164</v>
      </c>
      <c r="F655" s="42" t="s">
        <v>156</v>
      </c>
      <c r="G655" s="42" t="s">
        <v>157</v>
      </c>
      <c r="H655" s="42">
        <v>31</v>
      </c>
      <c r="I655" s="43">
        <v>43878</v>
      </c>
      <c r="J655" s="44">
        <v>67171</v>
      </c>
      <c r="K655" s="45">
        <v>0</v>
      </c>
      <c r="L655" s="42" t="s">
        <v>158</v>
      </c>
      <c r="M655" s="42" t="s">
        <v>159</v>
      </c>
    </row>
    <row r="656" spans="1:13">
      <c r="A656" s="41" t="s">
        <v>1442</v>
      </c>
      <c r="B656" s="42" t="s">
        <v>1443</v>
      </c>
      <c r="C656" s="42" t="s">
        <v>145</v>
      </c>
      <c r="D656" s="42" t="s">
        <v>187</v>
      </c>
      <c r="E656" s="42" t="s">
        <v>164</v>
      </c>
      <c r="F656" s="42" t="s">
        <v>148</v>
      </c>
      <c r="G656" s="42" t="s">
        <v>213</v>
      </c>
      <c r="H656" s="42">
        <v>28</v>
      </c>
      <c r="I656" s="43">
        <v>43652</v>
      </c>
      <c r="J656" s="44">
        <v>152036</v>
      </c>
      <c r="K656" s="45">
        <v>0.15</v>
      </c>
      <c r="L656" s="42" t="s">
        <v>221</v>
      </c>
      <c r="M656" s="42" t="s">
        <v>227</v>
      </c>
    </row>
    <row r="657" spans="1:13">
      <c r="A657" s="41" t="s">
        <v>1444</v>
      </c>
      <c r="B657" s="42" t="s">
        <v>1445</v>
      </c>
      <c r="C657" s="42" t="s">
        <v>196</v>
      </c>
      <c r="D657" s="42" t="s">
        <v>197</v>
      </c>
      <c r="E657" s="42" t="s">
        <v>155</v>
      </c>
      <c r="F657" s="42" t="s">
        <v>148</v>
      </c>
      <c r="G657" s="42" t="s">
        <v>149</v>
      </c>
      <c r="H657" s="42">
        <v>55</v>
      </c>
      <c r="I657" s="43">
        <v>44276</v>
      </c>
      <c r="J657" s="44">
        <v>95562</v>
      </c>
      <c r="K657" s="45">
        <v>0</v>
      </c>
      <c r="L657" s="42" t="s">
        <v>150</v>
      </c>
      <c r="M657" s="42" t="s">
        <v>166</v>
      </c>
    </row>
    <row r="658" spans="1:13">
      <c r="A658" s="41" t="s">
        <v>1446</v>
      </c>
      <c r="B658" s="42" t="s">
        <v>1447</v>
      </c>
      <c r="C658" s="42" t="s">
        <v>172</v>
      </c>
      <c r="D658" s="42" t="s">
        <v>53</v>
      </c>
      <c r="E658" s="42" t="s">
        <v>147</v>
      </c>
      <c r="F658" s="42" t="s">
        <v>156</v>
      </c>
      <c r="G658" s="42" t="s">
        <v>165</v>
      </c>
      <c r="H658" s="42">
        <v>30</v>
      </c>
      <c r="I658" s="43">
        <v>43773</v>
      </c>
      <c r="J658" s="44">
        <v>96092</v>
      </c>
      <c r="K658" s="45">
        <v>0</v>
      </c>
      <c r="L658" s="42" t="s">
        <v>150</v>
      </c>
      <c r="M658" s="42" t="s">
        <v>188</v>
      </c>
    </row>
    <row r="659" spans="1:13">
      <c r="A659" s="41" t="s">
        <v>1448</v>
      </c>
      <c r="B659" s="42" t="s">
        <v>1449</v>
      </c>
      <c r="C659" s="42" t="s">
        <v>207</v>
      </c>
      <c r="D659" s="42" t="s">
        <v>197</v>
      </c>
      <c r="E659" s="42" t="s">
        <v>155</v>
      </c>
      <c r="F659" s="42" t="s">
        <v>156</v>
      </c>
      <c r="G659" s="42" t="s">
        <v>157</v>
      </c>
      <c r="H659" s="42">
        <v>63</v>
      </c>
      <c r="I659" s="43">
        <v>41428</v>
      </c>
      <c r="J659" s="44">
        <v>254289</v>
      </c>
      <c r="K659" s="45">
        <v>0.39</v>
      </c>
      <c r="L659" s="42" t="s">
        <v>150</v>
      </c>
      <c r="M659" s="42" t="s">
        <v>166</v>
      </c>
    </row>
    <row r="660" spans="1:13">
      <c r="A660" s="41" t="s">
        <v>1450</v>
      </c>
      <c r="B660" s="42" t="s">
        <v>1451</v>
      </c>
      <c r="C660" s="42" t="s">
        <v>169</v>
      </c>
      <c r="D660" s="42" t="s">
        <v>146</v>
      </c>
      <c r="E660" s="42" t="s">
        <v>147</v>
      </c>
      <c r="F660" s="42" t="s">
        <v>156</v>
      </c>
      <c r="G660" s="42" t="s">
        <v>165</v>
      </c>
      <c r="H660" s="42">
        <v>26</v>
      </c>
      <c r="I660" s="43">
        <v>43656</v>
      </c>
      <c r="J660" s="44">
        <v>69110</v>
      </c>
      <c r="K660" s="45">
        <v>0.05</v>
      </c>
      <c r="L660" s="42" t="s">
        <v>150</v>
      </c>
      <c r="M660" s="42" t="s">
        <v>166</v>
      </c>
    </row>
    <row r="661" spans="1:13">
      <c r="A661" s="41" t="s">
        <v>1452</v>
      </c>
      <c r="B661" s="42" t="s">
        <v>1453</v>
      </c>
      <c r="C661" s="42" t="s">
        <v>207</v>
      </c>
      <c r="D661" s="42" t="s">
        <v>208</v>
      </c>
      <c r="E661" s="42" t="s">
        <v>164</v>
      </c>
      <c r="F661" s="42" t="s">
        <v>156</v>
      </c>
      <c r="G661" s="42" t="s">
        <v>165</v>
      </c>
      <c r="H661" s="42">
        <v>52</v>
      </c>
      <c r="I661" s="43">
        <v>37418</v>
      </c>
      <c r="J661" s="44">
        <v>236314</v>
      </c>
      <c r="K661" s="45">
        <v>0.34</v>
      </c>
      <c r="L661" s="42" t="s">
        <v>150</v>
      </c>
      <c r="M661" s="42" t="s">
        <v>184</v>
      </c>
    </row>
    <row r="662" spans="1:13">
      <c r="A662" s="41" t="s">
        <v>1454</v>
      </c>
      <c r="B662" s="42" t="s">
        <v>1455</v>
      </c>
      <c r="C662" s="42" t="s">
        <v>183</v>
      </c>
      <c r="D662" s="42" t="s">
        <v>208</v>
      </c>
      <c r="E662" s="42" t="s">
        <v>177</v>
      </c>
      <c r="F662" s="42" t="s">
        <v>156</v>
      </c>
      <c r="G662" s="42" t="s">
        <v>213</v>
      </c>
      <c r="H662" s="42">
        <v>51</v>
      </c>
      <c r="I662" s="43">
        <v>39252</v>
      </c>
      <c r="J662" s="44">
        <v>45206</v>
      </c>
      <c r="K662" s="45">
        <v>0</v>
      </c>
      <c r="L662" s="42" t="s">
        <v>150</v>
      </c>
      <c r="M662" s="42" t="s">
        <v>216</v>
      </c>
    </row>
    <row r="663" spans="1:13">
      <c r="A663" s="41" t="s">
        <v>1456</v>
      </c>
      <c r="B663" s="42" t="s">
        <v>1457</v>
      </c>
      <c r="C663" s="42" t="s">
        <v>207</v>
      </c>
      <c r="D663" s="42" t="s">
        <v>163</v>
      </c>
      <c r="E663" s="42" t="s">
        <v>147</v>
      </c>
      <c r="F663" s="42" t="s">
        <v>148</v>
      </c>
      <c r="G663" s="42" t="s">
        <v>157</v>
      </c>
      <c r="H663" s="42">
        <v>25</v>
      </c>
      <c r="I663" s="43">
        <v>44515</v>
      </c>
      <c r="J663" s="44">
        <v>210708</v>
      </c>
      <c r="K663" s="45">
        <v>0.33</v>
      </c>
      <c r="L663" s="42" t="s">
        <v>150</v>
      </c>
      <c r="M663" s="42" t="s">
        <v>166</v>
      </c>
    </row>
    <row r="664" spans="1:13">
      <c r="A664" s="41" t="s">
        <v>1458</v>
      </c>
      <c r="B664" s="42" t="s">
        <v>1459</v>
      </c>
      <c r="C664" s="42" t="s">
        <v>397</v>
      </c>
      <c r="D664" s="42" t="s">
        <v>146</v>
      </c>
      <c r="E664" s="42" t="s">
        <v>177</v>
      </c>
      <c r="F664" s="42" t="s">
        <v>156</v>
      </c>
      <c r="G664" s="42" t="s">
        <v>213</v>
      </c>
      <c r="H664" s="42">
        <v>40</v>
      </c>
      <c r="I664" s="43">
        <v>44465</v>
      </c>
      <c r="J664" s="44">
        <v>87770</v>
      </c>
      <c r="K664" s="45">
        <v>0</v>
      </c>
      <c r="L664" s="42" t="s">
        <v>150</v>
      </c>
      <c r="M664" s="42" t="s">
        <v>188</v>
      </c>
    </row>
    <row r="665" spans="1:13">
      <c r="A665" s="41" t="s">
        <v>1460</v>
      </c>
      <c r="B665" s="42" t="s">
        <v>1461</v>
      </c>
      <c r="C665" s="42" t="s">
        <v>180</v>
      </c>
      <c r="D665" s="42" t="s">
        <v>187</v>
      </c>
      <c r="E665" s="42" t="s">
        <v>177</v>
      </c>
      <c r="F665" s="42" t="s">
        <v>148</v>
      </c>
      <c r="G665" s="42" t="s">
        <v>165</v>
      </c>
      <c r="H665" s="42">
        <v>38</v>
      </c>
      <c r="I665" s="43">
        <v>42228</v>
      </c>
      <c r="J665" s="44">
        <v>106858</v>
      </c>
      <c r="K665" s="45">
        <v>0.05</v>
      </c>
      <c r="L665" s="42" t="s">
        <v>150</v>
      </c>
      <c r="M665" s="42" t="s">
        <v>151</v>
      </c>
    </row>
    <row r="666" spans="1:13">
      <c r="A666" s="41" t="s">
        <v>1462</v>
      </c>
      <c r="B666" s="42" t="s">
        <v>1463</v>
      </c>
      <c r="C666" s="42" t="s">
        <v>162</v>
      </c>
      <c r="D666" s="42" t="s">
        <v>193</v>
      </c>
      <c r="E666" s="42" t="s">
        <v>177</v>
      </c>
      <c r="F666" s="42" t="s">
        <v>156</v>
      </c>
      <c r="G666" s="42" t="s">
        <v>165</v>
      </c>
      <c r="H666" s="42">
        <v>60</v>
      </c>
      <c r="I666" s="43">
        <v>42108</v>
      </c>
      <c r="J666" s="44">
        <v>155788</v>
      </c>
      <c r="K666" s="45">
        <v>0.17</v>
      </c>
      <c r="L666" s="42" t="s">
        <v>150</v>
      </c>
      <c r="M666" s="42" t="s">
        <v>151</v>
      </c>
    </row>
    <row r="667" spans="1:13">
      <c r="A667" s="41" t="s">
        <v>1464</v>
      </c>
      <c r="B667" s="42" t="s">
        <v>1465</v>
      </c>
      <c r="C667" s="42" t="s">
        <v>253</v>
      </c>
      <c r="D667" s="42" t="s">
        <v>193</v>
      </c>
      <c r="E667" s="42" t="s">
        <v>164</v>
      </c>
      <c r="F667" s="42" t="s">
        <v>148</v>
      </c>
      <c r="G667" s="42" t="s">
        <v>213</v>
      </c>
      <c r="H667" s="42">
        <v>45</v>
      </c>
      <c r="I667" s="43">
        <v>43581</v>
      </c>
      <c r="J667" s="44">
        <v>74891</v>
      </c>
      <c r="K667" s="45">
        <v>0</v>
      </c>
      <c r="L667" s="42" t="s">
        <v>221</v>
      </c>
      <c r="M667" s="42" t="s">
        <v>227</v>
      </c>
    </row>
    <row r="668" spans="1:13">
      <c r="A668" s="41" t="s">
        <v>1466</v>
      </c>
      <c r="B668" s="42" t="s">
        <v>1467</v>
      </c>
      <c r="C668" s="42" t="s">
        <v>196</v>
      </c>
      <c r="D668" s="42" t="s">
        <v>197</v>
      </c>
      <c r="E668" s="42" t="s">
        <v>177</v>
      </c>
      <c r="F668" s="42" t="s">
        <v>156</v>
      </c>
      <c r="G668" s="42" t="s">
        <v>157</v>
      </c>
      <c r="H668" s="42">
        <v>28</v>
      </c>
      <c r="I668" s="43">
        <v>44548</v>
      </c>
      <c r="J668" s="44">
        <v>95670</v>
      </c>
      <c r="K668" s="45">
        <v>0</v>
      </c>
      <c r="L668" s="42" t="s">
        <v>150</v>
      </c>
      <c r="M668" s="42" t="s">
        <v>173</v>
      </c>
    </row>
    <row r="669" spans="1:13">
      <c r="A669" s="41" t="s">
        <v>1468</v>
      </c>
      <c r="B669" s="42" t="s">
        <v>1469</v>
      </c>
      <c r="C669" s="42" t="s">
        <v>176</v>
      </c>
      <c r="D669" s="42" t="s">
        <v>53</v>
      </c>
      <c r="E669" s="42" t="s">
        <v>147</v>
      </c>
      <c r="F669" s="42" t="s">
        <v>148</v>
      </c>
      <c r="G669" s="42" t="s">
        <v>149</v>
      </c>
      <c r="H669" s="42">
        <v>65</v>
      </c>
      <c r="I669" s="43">
        <v>36798</v>
      </c>
      <c r="J669" s="44">
        <v>67837</v>
      </c>
      <c r="K669" s="45">
        <v>0</v>
      </c>
      <c r="L669" s="42" t="s">
        <v>150</v>
      </c>
      <c r="M669" s="42" t="s">
        <v>188</v>
      </c>
    </row>
    <row r="670" spans="1:13">
      <c r="A670" s="41" t="s">
        <v>1470</v>
      </c>
      <c r="B670" s="42" t="s">
        <v>1471</v>
      </c>
      <c r="C670" s="42" t="s">
        <v>242</v>
      </c>
      <c r="D670" s="42" t="s">
        <v>53</v>
      </c>
      <c r="E670" s="42" t="s">
        <v>147</v>
      </c>
      <c r="F670" s="42" t="s">
        <v>156</v>
      </c>
      <c r="G670" s="42" t="s">
        <v>157</v>
      </c>
      <c r="H670" s="42">
        <v>41</v>
      </c>
      <c r="I670" s="43">
        <v>40333</v>
      </c>
      <c r="J670" s="44">
        <v>72425</v>
      </c>
      <c r="K670" s="45">
        <v>0</v>
      </c>
      <c r="L670" s="42" t="s">
        <v>158</v>
      </c>
      <c r="M670" s="42" t="s">
        <v>236</v>
      </c>
    </row>
    <row r="671" spans="1:13">
      <c r="A671" s="41" t="s">
        <v>1472</v>
      </c>
      <c r="B671" s="42" t="s">
        <v>1473</v>
      </c>
      <c r="C671" s="42" t="s">
        <v>172</v>
      </c>
      <c r="D671" s="42" t="s">
        <v>53</v>
      </c>
      <c r="E671" s="42" t="s">
        <v>177</v>
      </c>
      <c r="F671" s="42" t="s">
        <v>148</v>
      </c>
      <c r="G671" s="42" t="s">
        <v>213</v>
      </c>
      <c r="H671" s="42">
        <v>52</v>
      </c>
      <c r="I671" s="43">
        <v>34623</v>
      </c>
      <c r="J671" s="44">
        <v>93103</v>
      </c>
      <c r="K671" s="45">
        <v>0</v>
      </c>
      <c r="L671" s="42" t="s">
        <v>150</v>
      </c>
      <c r="M671" s="42" t="s">
        <v>173</v>
      </c>
    </row>
    <row r="672" spans="1:13">
      <c r="A672" s="41" t="s">
        <v>1474</v>
      </c>
      <c r="B672" s="42" t="s">
        <v>1475</v>
      </c>
      <c r="C672" s="42" t="s">
        <v>196</v>
      </c>
      <c r="D672" s="42" t="s">
        <v>197</v>
      </c>
      <c r="E672" s="42" t="s">
        <v>177</v>
      </c>
      <c r="F672" s="42" t="s">
        <v>148</v>
      </c>
      <c r="G672" s="42" t="s">
        <v>165</v>
      </c>
      <c r="H672" s="42">
        <v>56</v>
      </c>
      <c r="I672" s="43">
        <v>42291</v>
      </c>
      <c r="J672" s="44">
        <v>76272</v>
      </c>
      <c r="K672" s="45">
        <v>0</v>
      </c>
      <c r="L672" s="42" t="s">
        <v>150</v>
      </c>
      <c r="M672" s="42" t="s">
        <v>184</v>
      </c>
    </row>
    <row r="673" spans="1:13">
      <c r="A673" s="41" t="s">
        <v>1476</v>
      </c>
      <c r="B673" s="42" t="s">
        <v>1477</v>
      </c>
      <c r="C673" s="42" t="s">
        <v>242</v>
      </c>
      <c r="D673" s="42" t="s">
        <v>163</v>
      </c>
      <c r="E673" s="42" t="s">
        <v>155</v>
      </c>
      <c r="F673" s="42" t="s">
        <v>148</v>
      </c>
      <c r="G673" s="42" t="s">
        <v>157</v>
      </c>
      <c r="H673" s="42">
        <v>48</v>
      </c>
      <c r="I673" s="43">
        <v>37796</v>
      </c>
      <c r="J673" s="44">
        <v>55760</v>
      </c>
      <c r="K673" s="45">
        <v>0</v>
      </c>
      <c r="L673" s="42" t="s">
        <v>150</v>
      </c>
      <c r="M673" s="42" t="s">
        <v>188</v>
      </c>
    </row>
    <row r="674" spans="1:13">
      <c r="A674" s="41" t="s">
        <v>1478</v>
      </c>
      <c r="B674" s="42" t="s">
        <v>1479</v>
      </c>
      <c r="C674" s="42" t="s">
        <v>207</v>
      </c>
      <c r="D674" s="42" t="s">
        <v>187</v>
      </c>
      <c r="E674" s="42" t="s">
        <v>177</v>
      </c>
      <c r="F674" s="42" t="s">
        <v>148</v>
      </c>
      <c r="G674" s="42" t="s">
        <v>165</v>
      </c>
      <c r="H674" s="42">
        <v>36</v>
      </c>
      <c r="I674" s="43">
        <v>43843</v>
      </c>
      <c r="J674" s="44">
        <v>253294</v>
      </c>
      <c r="K674" s="45">
        <v>0.4</v>
      </c>
      <c r="L674" s="42" t="s">
        <v>150</v>
      </c>
      <c r="M674" s="42" t="s">
        <v>184</v>
      </c>
    </row>
    <row r="675" spans="1:13">
      <c r="A675" s="41" t="s">
        <v>1480</v>
      </c>
      <c r="B675" s="42" t="s">
        <v>1481</v>
      </c>
      <c r="C675" s="42" t="s">
        <v>242</v>
      </c>
      <c r="D675" s="42" t="s">
        <v>163</v>
      </c>
      <c r="E675" s="42" t="s">
        <v>177</v>
      </c>
      <c r="F675" s="42" t="s">
        <v>156</v>
      </c>
      <c r="G675" s="42" t="s">
        <v>165</v>
      </c>
      <c r="H675" s="42">
        <v>60</v>
      </c>
      <c r="I675" s="43">
        <v>39310</v>
      </c>
      <c r="J675" s="44">
        <v>58671</v>
      </c>
      <c r="K675" s="45">
        <v>0</v>
      </c>
      <c r="L675" s="42" t="s">
        <v>150</v>
      </c>
      <c r="M675" s="42" t="s">
        <v>216</v>
      </c>
    </row>
    <row r="676" spans="1:13">
      <c r="A676" s="41" t="s">
        <v>1482</v>
      </c>
      <c r="B676" s="42" t="s">
        <v>1483</v>
      </c>
      <c r="C676" s="42" t="s">
        <v>176</v>
      </c>
      <c r="D676" s="42" t="s">
        <v>53</v>
      </c>
      <c r="E676" s="42" t="s">
        <v>147</v>
      </c>
      <c r="F676" s="42" t="s">
        <v>148</v>
      </c>
      <c r="G676" s="42" t="s">
        <v>157</v>
      </c>
      <c r="H676" s="42">
        <v>40</v>
      </c>
      <c r="I676" s="43">
        <v>43175</v>
      </c>
      <c r="J676" s="44">
        <v>55457</v>
      </c>
      <c r="K676" s="45">
        <v>0</v>
      </c>
      <c r="L676" s="42" t="s">
        <v>150</v>
      </c>
      <c r="M676" s="42" t="s">
        <v>216</v>
      </c>
    </row>
    <row r="677" spans="1:13">
      <c r="A677" s="41" t="s">
        <v>1484</v>
      </c>
      <c r="B677" s="42" t="s">
        <v>1485</v>
      </c>
      <c r="C677" s="42" t="s">
        <v>176</v>
      </c>
      <c r="D677" s="42" t="s">
        <v>53</v>
      </c>
      <c r="E677" s="42" t="s">
        <v>155</v>
      </c>
      <c r="F677" s="42" t="s">
        <v>148</v>
      </c>
      <c r="G677" s="42" t="s">
        <v>157</v>
      </c>
      <c r="H677" s="42">
        <v>63</v>
      </c>
      <c r="I677" s="43">
        <v>43004</v>
      </c>
      <c r="J677" s="44">
        <v>72340</v>
      </c>
      <c r="K677" s="45">
        <v>0</v>
      </c>
      <c r="L677" s="42" t="s">
        <v>150</v>
      </c>
      <c r="M677" s="42" t="s">
        <v>173</v>
      </c>
    </row>
    <row r="678" spans="1:13">
      <c r="A678" s="41" t="s">
        <v>1486</v>
      </c>
      <c r="B678" s="42" t="s">
        <v>1487</v>
      </c>
      <c r="C678" s="42" t="s">
        <v>180</v>
      </c>
      <c r="D678" s="42" t="s">
        <v>208</v>
      </c>
      <c r="E678" s="42" t="s">
        <v>177</v>
      </c>
      <c r="F678" s="42" t="s">
        <v>148</v>
      </c>
      <c r="G678" s="42" t="s">
        <v>165</v>
      </c>
      <c r="H678" s="42">
        <v>29</v>
      </c>
      <c r="I678" s="43">
        <v>42676</v>
      </c>
      <c r="J678" s="44">
        <v>122054</v>
      </c>
      <c r="K678" s="45">
        <v>0.06</v>
      </c>
      <c r="L678" s="42" t="s">
        <v>150</v>
      </c>
      <c r="M678" s="42" t="s">
        <v>173</v>
      </c>
    </row>
    <row r="679" spans="1:13">
      <c r="A679" s="41" t="s">
        <v>1488</v>
      </c>
      <c r="B679" s="42" t="s">
        <v>1489</v>
      </c>
      <c r="C679" s="42" t="s">
        <v>162</v>
      </c>
      <c r="D679" s="42" t="s">
        <v>146</v>
      </c>
      <c r="E679" s="42" t="s">
        <v>155</v>
      </c>
      <c r="F679" s="42" t="s">
        <v>148</v>
      </c>
      <c r="G679" s="42" t="s">
        <v>157</v>
      </c>
      <c r="H679" s="42">
        <v>27</v>
      </c>
      <c r="I679" s="43">
        <v>43103</v>
      </c>
      <c r="J679" s="44">
        <v>167100</v>
      </c>
      <c r="K679" s="45">
        <v>0.2</v>
      </c>
      <c r="L679" s="42" t="s">
        <v>158</v>
      </c>
      <c r="M679" s="42" t="s">
        <v>248</v>
      </c>
    </row>
    <row r="680" spans="1:13">
      <c r="A680" s="41" t="s">
        <v>1490</v>
      </c>
      <c r="B680" s="42" t="s">
        <v>1491</v>
      </c>
      <c r="C680" s="42" t="s">
        <v>154</v>
      </c>
      <c r="D680" s="42" t="s">
        <v>146</v>
      </c>
      <c r="E680" s="42" t="s">
        <v>177</v>
      </c>
      <c r="F680" s="42" t="s">
        <v>148</v>
      </c>
      <c r="G680" s="42" t="s">
        <v>165</v>
      </c>
      <c r="H680" s="42">
        <v>53</v>
      </c>
      <c r="I680" s="43">
        <v>35543</v>
      </c>
      <c r="J680" s="44">
        <v>78153</v>
      </c>
      <c r="K680" s="45">
        <v>0</v>
      </c>
      <c r="L680" s="42" t="s">
        <v>150</v>
      </c>
      <c r="M680" s="42" t="s">
        <v>184</v>
      </c>
    </row>
    <row r="681" spans="1:13">
      <c r="A681" s="41" t="s">
        <v>1492</v>
      </c>
      <c r="B681" s="42" t="s">
        <v>1493</v>
      </c>
      <c r="C681" s="42" t="s">
        <v>180</v>
      </c>
      <c r="D681" s="42" t="s">
        <v>163</v>
      </c>
      <c r="E681" s="42" t="s">
        <v>155</v>
      </c>
      <c r="F681" s="42" t="s">
        <v>148</v>
      </c>
      <c r="G681" s="42" t="s">
        <v>165</v>
      </c>
      <c r="H681" s="42">
        <v>37</v>
      </c>
      <c r="I681" s="43">
        <v>43935</v>
      </c>
      <c r="J681" s="44">
        <v>103524</v>
      </c>
      <c r="K681" s="45">
        <v>0.09</v>
      </c>
      <c r="L681" s="42" t="s">
        <v>150</v>
      </c>
      <c r="M681" s="42" t="s">
        <v>173</v>
      </c>
    </row>
    <row r="682" spans="1:13">
      <c r="A682" s="41" t="s">
        <v>1494</v>
      </c>
      <c r="B682" s="42" t="s">
        <v>1495</v>
      </c>
      <c r="C682" s="42" t="s">
        <v>180</v>
      </c>
      <c r="D682" s="42" t="s">
        <v>146</v>
      </c>
      <c r="E682" s="42" t="s">
        <v>177</v>
      </c>
      <c r="F682" s="42" t="s">
        <v>156</v>
      </c>
      <c r="G682" s="42" t="s">
        <v>165</v>
      </c>
      <c r="H682" s="42">
        <v>30</v>
      </c>
      <c r="I682" s="43">
        <v>42952</v>
      </c>
      <c r="J682" s="44">
        <v>119906</v>
      </c>
      <c r="K682" s="45">
        <v>0.05</v>
      </c>
      <c r="L682" s="42" t="s">
        <v>150</v>
      </c>
      <c r="M682" s="42" t="s">
        <v>216</v>
      </c>
    </row>
    <row r="683" spans="1:13">
      <c r="A683" s="41" t="s">
        <v>1496</v>
      </c>
      <c r="B683" s="42" t="s">
        <v>1497</v>
      </c>
      <c r="C683" s="42" t="s">
        <v>183</v>
      </c>
      <c r="D683" s="42" t="s">
        <v>208</v>
      </c>
      <c r="E683" s="42" t="s">
        <v>164</v>
      </c>
      <c r="F683" s="42" t="s">
        <v>148</v>
      </c>
      <c r="G683" s="42" t="s">
        <v>165</v>
      </c>
      <c r="H683" s="42">
        <v>28</v>
      </c>
      <c r="I683" s="43">
        <v>43847</v>
      </c>
      <c r="J683" s="44">
        <v>45061</v>
      </c>
      <c r="K683" s="45">
        <v>0</v>
      </c>
      <c r="L683" s="42" t="s">
        <v>150</v>
      </c>
      <c r="M683" s="42" t="s">
        <v>184</v>
      </c>
    </row>
    <row r="684" spans="1:13">
      <c r="A684" s="41" t="s">
        <v>1498</v>
      </c>
      <c r="B684" s="42" t="s">
        <v>1499</v>
      </c>
      <c r="C684" s="42" t="s">
        <v>540</v>
      </c>
      <c r="D684" s="42" t="s">
        <v>146</v>
      </c>
      <c r="E684" s="42" t="s">
        <v>177</v>
      </c>
      <c r="F684" s="42" t="s">
        <v>156</v>
      </c>
      <c r="G684" s="42" t="s">
        <v>157</v>
      </c>
      <c r="H684" s="42">
        <v>51</v>
      </c>
      <c r="I684" s="43">
        <v>37638</v>
      </c>
      <c r="J684" s="44">
        <v>91399</v>
      </c>
      <c r="K684" s="45">
        <v>0</v>
      </c>
      <c r="L684" s="42" t="s">
        <v>150</v>
      </c>
      <c r="M684" s="42" t="s">
        <v>151</v>
      </c>
    </row>
    <row r="685" spans="1:13">
      <c r="A685" s="41" t="s">
        <v>1500</v>
      </c>
      <c r="B685" s="42" t="s">
        <v>1501</v>
      </c>
      <c r="C685" s="42" t="s">
        <v>246</v>
      </c>
      <c r="D685" s="42" t="s">
        <v>146</v>
      </c>
      <c r="E685" s="42" t="s">
        <v>147</v>
      </c>
      <c r="F685" s="42" t="s">
        <v>156</v>
      </c>
      <c r="G685" s="42" t="s">
        <v>213</v>
      </c>
      <c r="H685" s="42">
        <v>28</v>
      </c>
      <c r="I685" s="43">
        <v>43006</v>
      </c>
      <c r="J685" s="44">
        <v>97336</v>
      </c>
      <c r="K685" s="45">
        <v>0</v>
      </c>
      <c r="L685" s="42" t="s">
        <v>150</v>
      </c>
      <c r="M685" s="42" t="s">
        <v>188</v>
      </c>
    </row>
    <row r="686" spans="1:13">
      <c r="A686" s="41" t="s">
        <v>1419</v>
      </c>
      <c r="B686" s="42" t="s">
        <v>1502</v>
      </c>
      <c r="C686" s="42" t="s">
        <v>145</v>
      </c>
      <c r="D686" s="42" t="s">
        <v>187</v>
      </c>
      <c r="E686" s="42" t="s">
        <v>177</v>
      </c>
      <c r="F686" s="42" t="s">
        <v>148</v>
      </c>
      <c r="G686" s="42" t="s">
        <v>149</v>
      </c>
      <c r="H686" s="42">
        <v>31</v>
      </c>
      <c r="I686" s="43">
        <v>42755</v>
      </c>
      <c r="J686" s="44">
        <v>124629</v>
      </c>
      <c r="K686" s="45">
        <v>0.1</v>
      </c>
      <c r="L686" s="42" t="s">
        <v>150</v>
      </c>
      <c r="M686" s="42" t="s">
        <v>216</v>
      </c>
    </row>
    <row r="687" spans="1:13">
      <c r="A687" s="41" t="s">
        <v>1503</v>
      </c>
      <c r="B687" s="42" t="s">
        <v>1504</v>
      </c>
      <c r="C687" s="42" t="s">
        <v>207</v>
      </c>
      <c r="D687" s="42" t="s">
        <v>193</v>
      </c>
      <c r="E687" s="42" t="s">
        <v>164</v>
      </c>
      <c r="F687" s="42" t="s">
        <v>148</v>
      </c>
      <c r="G687" s="42" t="s">
        <v>165</v>
      </c>
      <c r="H687" s="42">
        <v>28</v>
      </c>
      <c r="I687" s="43">
        <v>44402</v>
      </c>
      <c r="J687" s="44">
        <v>231850</v>
      </c>
      <c r="K687" s="45">
        <v>0.39</v>
      </c>
      <c r="L687" s="42" t="s">
        <v>150</v>
      </c>
      <c r="M687" s="42" t="s">
        <v>184</v>
      </c>
    </row>
    <row r="688" spans="1:13">
      <c r="A688" s="41" t="s">
        <v>1505</v>
      </c>
      <c r="B688" s="42" t="s">
        <v>1506</v>
      </c>
      <c r="C688" s="42" t="s">
        <v>180</v>
      </c>
      <c r="D688" s="42" t="s">
        <v>187</v>
      </c>
      <c r="E688" s="42" t="s">
        <v>147</v>
      </c>
      <c r="F688" s="42" t="s">
        <v>156</v>
      </c>
      <c r="G688" s="42" t="s">
        <v>213</v>
      </c>
      <c r="H688" s="42">
        <v>34</v>
      </c>
      <c r="I688" s="43">
        <v>43255</v>
      </c>
      <c r="J688" s="44">
        <v>128329</v>
      </c>
      <c r="K688" s="45">
        <v>0.08</v>
      </c>
      <c r="L688" s="42" t="s">
        <v>150</v>
      </c>
      <c r="M688" s="42" t="s">
        <v>173</v>
      </c>
    </row>
    <row r="689" spans="1:13">
      <c r="A689" s="41" t="s">
        <v>1507</v>
      </c>
      <c r="B689" s="42" t="s">
        <v>1508</v>
      </c>
      <c r="C689" s="42" t="s">
        <v>207</v>
      </c>
      <c r="D689" s="42" t="s">
        <v>208</v>
      </c>
      <c r="E689" s="42" t="s">
        <v>164</v>
      </c>
      <c r="F689" s="42" t="s">
        <v>156</v>
      </c>
      <c r="G689" s="42" t="s">
        <v>213</v>
      </c>
      <c r="H689" s="42">
        <v>44</v>
      </c>
      <c r="I689" s="43">
        <v>44283</v>
      </c>
      <c r="J689" s="44">
        <v>186033</v>
      </c>
      <c r="K689" s="45">
        <v>0.34</v>
      </c>
      <c r="L689" s="42" t="s">
        <v>221</v>
      </c>
      <c r="M689" s="42" t="s">
        <v>316</v>
      </c>
    </row>
    <row r="690" spans="1:13">
      <c r="A690" s="41" t="s">
        <v>1509</v>
      </c>
      <c r="B690" s="42" t="s">
        <v>1510</v>
      </c>
      <c r="C690" s="42" t="s">
        <v>145</v>
      </c>
      <c r="D690" s="42" t="s">
        <v>208</v>
      </c>
      <c r="E690" s="42" t="s">
        <v>155</v>
      </c>
      <c r="F690" s="42" t="s">
        <v>156</v>
      </c>
      <c r="G690" s="42" t="s">
        <v>157</v>
      </c>
      <c r="H690" s="42">
        <v>60</v>
      </c>
      <c r="I690" s="43">
        <v>44403</v>
      </c>
      <c r="J690" s="44">
        <v>121480</v>
      </c>
      <c r="K690" s="45">
        <v>0.14000000000000001</v>
      </c>
      <c r="L690" s="42" t="s">
        <v>150</v>
      </c>
      <c r="M690" s="42" t="s">
        <v>173</v>
      </c>
    </row>
    <row r="691" spans="1:13">
      <c r="A691" s="41" t="s">
        <v>1511</v>
      </c>
      <c r="B691" s="42" t="s">
        <v>1512</v>
      </c>
      <c r="C691" s="42" t="s">
        <v>162</v>
      </c>
      <c r="D691" s="42" t="s">
        <v>193</v>
      </c>
      <c r="E691" s="42" t="s">
        <v>164</v>
      </c>
      <c r="F691" s="42" t="s">
        <v>148</v>
      </c>
      <c r="G691" s="42" t="s">
        <v>165</v>
      </c>
      <c r="H691" s="42">
        <v>41</v>
      </c>
      <c r="I691" s="43">
        <v>40319</v>
      </c>
      <c r="J691" s="44">
        <v>153275</v>
      </c>
      <c r="K691" s="45">
        <v>0.24</v>
      </c>
      <c r="L691" s="42" t="s">
        <v>150</v>
      </c>
      <c r="M691" s="42" t="s">
        <v>216</v>
      </c>
    </row>
    <row r="692" spans="1:13">
      <c r="A692" s="41" t="s">
        <v>1513</v>
      </c>
      <c r="B692" s="42" t="s">
        <v>1514</v>
      </c>
      <c r="C692" s="42" t="s">
        <v>172</v>
      </c>
      <c r="D692" s="42" t="s">
        <v>53</v>
      </c>
      <c r="E692" s="42" t="s">
        <v>147</v>
      </c>
      <c r="F692" s="42" t="s">
        <v>148</v>
      </c>
      <c r="G692" s="42" t="s">
        <v>157</v>
      </c>
      <c r="H692" s="42">
        <v>62</v>
      </c>
      <c r="I692" s="43">
        <v>43969</v>
      </c>
      <c r="J692" s="44">
        <v>97830</v>
      </c>
      <c r="K692" s="45">
        <v>0</v>
      </c>
      <c r="L692" s="42" t="s">
        <v>150</v>
      </c>
      <c r="M692" s="42" t="s">
        <v>188</v>
      </c>
    </row>
    <row r="693" spans="1:13">
      <c r="A693" s="41" t="s">
        <v>1515</v>
      </c>
      <c r="B693" s="42" t="s">
        <v>1516</v>
      </c>
      <c r="C693" s="42" t="s">
        <v>207</v>
      </c>
      <c r="D693" s="42" t="s">
        <v>208</v>
      </c>
      <c r="E693" s="42" t="s">
        <v>177</v>
      </c>
      <c r="F693" s="42" t="s">
        <v>148</v>
      </c>
      <c r="G693" s="42" t="s">
        <v>213</v>
      </c>
      <c r="H693" s="42">
        <v>47</v>
      </c>
      <c r="I693" s="43">
        <v>36232</v>
      </c>
      <c r="J693" s="44">
        <v>239394</v>
      </c>
      <c r="K693" s="45">
        <v>0.32</v>
      </c>
      <c r="L693" s="42" t="s">
        <v>150</v>
      </c>
      <c r="M693" s="42" t="s">
        <v>188</v>
      </c>
    </row>
    <row r="694" spans="1:13">
      <c r="A694" s="41" t="s">
        <v>765</v>
      </c>
      <c r="B694" s="42" t="s">
        <v>1517</v>
      </c>
      <c r="C694" s="42" t="s">
        <v>183</v>
      </c>
      <c r="D694" s="42" t="s">
        <v>163</v>
      </c>
      <c r="E694" s="42" t="s">
        <v>164</v>
      </c>
      <c r="F694" s="42" t="s">
        <v>148</v>
      </c>
      <c r="G694" s="42" t="s">
        <v>157</v>
      </c>
      <c r="H694" s="42">
        <v>62</v>
      </c>
      <c r="I694" s="43">
        <v>37519</v>
      </c>
      <c r="J694" s="44">
        <v>49738</v>
      </c>
      <c r="K694" s="45">
        <v>0</v>
      </c>
      <c r="L694" s="42" t="s">
        <v>158</v>
      </c>
      <c r="M694" s="42" t="s">
        <v>236</v>
      </c>
    </row>
    <row r="695" spans="1:13">
      <c r="A695" s="41" t="s">
        <v>1518</v>
      </c>
      <c r="B695" s="42" t="s">
        <v>1519</v>
      </c>
      <c r="C695" s="42" t="s">
        <v>183</v>
      </c>
      <c r="D695" s="42" t="s">
        <v>187</v>
      </c>
      <c r="E695" s="42" t="s">
        <v>155</v>
      </c>
      <c r="F695" s="42" t="s">
        <v>148</v>
      </c>
      <c r="G695" s="42" t="s">
        <v>213</v>
      </c>
      <c r="H695" s="42">
        <v>33</v>
      </c>
      <c r="I695" s="43">
        <v>43247</v>
      </c>
      <c r="J695" s="44">
        <v>45049</v>
      </c>
      <c r="K695" s="45">
        <v>0</v>
      </c>
      <c r="L695" s="42" t="s">
        <v>150</v>
      </c>
      <c r="M695" s="42" t="s">
        <v>151</v>
      </c>
    </row>
    <row r="696" spans="1:13">
      <c r="A696" s="41" t="s">
        <v>1520</v>
      </c>
      <c r="B696" s="42" t="s">
        <v>1521</v>
      </c>
      <c r="C696" s="42" t="s">
        <v>162</v>
      </c>
      <c r="D696" s="42" t="s">
        <v>163</v>
      </c>
      <c r="E696" s="42" t="s">
        <v>147</v>
      </c>
      <c r="F696" s="42" t="s">
        <v>148</v>
      </c>
      <c r="G696" s="42" t="s">
        <v>157</v>
      </c>
      <c r="H696" s="42">
        <v>27</v>
      </c>
      <c r="I696" s="43">
        <v>43977</v>
      </c>
      <c r="J696" s="44">
        <v>153628</v>
      </c>
      <c r="K696" s="45">
        <v>0.28999999999999998</v>
      </c>
      <c r="L696" s="42" t="s">
        <v>158</v>
      </c>
      <c r="M696" s="42" t="s">
        <v>159</v>
      </c>
    </row>
    <row r="697" spans="1:13">
      <c r="A697" s="41" t="s">
        <v>1522</v>
      </c>
      <c r="B697" s="42" t="s">
        <v>1523</v>
      </c>
      <c r="C697" s="42" t="s">
        <v>145</v>
      </c>
      <c r="D697" s="42" t="s">
        <v>53</v>
      </c>
      <c r="E697" s="42" t="s">
        <v>155</v>
      </c>
      <c r="F697" s="42" t="s">
        <v>156</v>
      </c>
      <c r="G697" s="42" t="s">
        <v>157</v>
      </c>
      <c r="H697" s="42">
        <v>25</v>
      </c>
      <c r="I697" s="43">
        <v>44362</v>
      </c>
      <c r="J697" s="44">
        <v>142731</v>
      </c>
      <c r="K697" s="45">
        <v>0.11</v>
      </c>
      <c r="L697" s="42" t="s">
        <v>158</v>
      </c>
      <c r="M697" s="42" t="s">
        <v>202</v>
      </c>
    </row>
    <row r="698" spans="1:13">
      <c r="A698" s="41" t="s">
        <v>1524</v>
      </c>
      <c r="B698" s="42" t="s">
        <v>1525</v>
      </c>
      <c r="C698" s="42" t="s">
        <v>145</v>
      </c>
      <c r="D698" s="42" t="s">
        <v>208</v>
      </c>
      <c r="E698" s="42" t="s">
        <v>164</v>
      </c>
      <c r="F698" s="42" t="s">
        <v>148</v>
      </c>
      <c r="G698" s="42" t="s">
        <v>213</v>
      </c>
      <c r="H698" s="42">
        <v>29</v>
      </c>
      <c r="I698" s="43">
        <v>43966</v>
      </c>
      <c r="J698" s="44">
        <v>137106</v>
      </c>
      <c r="K698" s="45">
        <v>0.12</v>
      </c>
      <c r="L698" s="42" t="s">
        <v>221</v>
      </c>
      <c r="M698" s="42" t="s">
        <v>316</v>
      </c>
    </row>
    <row r="699" spans="1:13">
      <c r="A699" s="41" t="s">
        <v>350</v>
      </c>
      <c r="B699" s="42" t="s">
        <v>1526</v>
      </c>
      <c r="C699" s="42" t="s">
        <v>207</v>
      </c>
      <c r="D699" s="42" t="s">
        <v>163</v>
      </c>
      <c r="E699" s="42" t="s">
        <v>177</v>
      </c>
      <c r="F699" s="42" t="s">
        <v>148</v>
      </c>
      <c r="G699" s="42" t="s">
        <v>157</v>
      </c>
      <c r="H699" s="42">
        <v>54</v>
      </c>
      <c r="I699" s="43">
        <v>39330</v>
      </c>
      <c r="J699" s="44">
        <v>183239</v>
      </c>
      <c r="K699" s="45">
        <v>0.32</v>
      </c>
      <c r="L699" s="42" t="s">
        <v>150</v>
      </c>
      <c r="M699" s="42" t="s">
        <v>151</v>
      </c>
    </row>
    <row r="700" spans="1:13">
      <c r="A700" s="41" t="s">
        <v>1118</v>
      </c>
      <c r="B700" s="42" t="s">
        <v>1527</v>
      </c>
      <c r="C700" s="42" t="s">
        <v>183</v>
      </c>
      <c r="D700" s="42" t="s">
        <v>187</v>
      </c>
      <c r="E700" s="42" t="s">
        <v>155</v>
      </c>
      <c r="F700" s="42" t="s">
        <v>148</v>
      </c>
      <c r="G700" s="42" t="s">
        <v>165</v>
      </c>
      <c r="H700" s="42">
        <v>28</v>
      </c>
      <c r="I700" s="43">
        <v>43610</v>
      </c>
      <c r="J700" s="44">
        <v>45819</v>
      </c>
      <c r="K700" s="45">
        <v>0</v>
      </c>
      <c r="L700" s="42" t="s">
        <v>150</v>
      </c>
      <c r="M700" s="42" t="s">
        <v>184</v>
      </c>
    </row>
    <row r="701" spans="1:13">
      <c r="A701" s="41" t="s">
        <v>1528</v>
      </c>
      <c r="B701" s="42" t="s">
        <v>1529</v>
      </c>
      <c r="C701" s="42" t="s">
        <v>183</v>
      </c>
      <c r="D701" s="42" t="s">
        <v>187</v>
      </c>
      <c r="E701" s="42" t="s">
        <v>147</v>
      </c>
      <c r="F701" s="42" t="s">
        <v>148</v>
      </c>
      <c r="G701" s="42" t="s">
        <v>157</v>
      </c>
      <c r="H701" s="42">
        <v>54</v>
      </c>
      <c r="I701" s="43">
        <v>39080</v>
      </c>
      <c r="J701" s="44">
        <v>55518</v>
      </c>
      <c r="K701" s="45">
        <v>0</v>
      </c>
      <c r="L701" s="42" t="s">
        <v>150</v>
      </c>
      <c r="M701" s="42" t="s">
        <v>216</v>
      </c>
    </row>
    <row r="702" spans="1:13">
      <c r="A702" s="41" t="s">
        <v>1530</v>
      </c>
      <c r="B702" s="42" t="s">
        <v>1531</v>
      </c>
      <c r="C702" s="42" t="s">
        <v>180</v>
      </c>
      <c r="D702" s="42" t="s">
        <v>208</v>
      </c>
      <c r="E702" s="42" t="s">
        <v>155</v>
      </c>
      <c r="F702" s="42" t="s">
        <v>148</v>
      </c>
      <c r="G702" s="42" t="s">
        <v>157</v>
      </c>
      <c r="H702" s="42">
        <v>50</v>
      </c>
      <c r="I702" s="43">
        <v>40979</v>
      </c>
      <c r="J702" s="44">
        <v>108134</v>
      </c>
      <c r="K702" s="45">
        <v>0.1</v>
      </c>
      <c r="L702" s="42" t="s">
        <v>158</v>
      </c>
      <c r="M702" s="42" t="s">
        <v>202</v>
      </c>
    </row>
    <row r="703" spans="1:13">
      <c r="A703" s="41" t="s">
        <v>1532</v>
      </c>
      <c r="B703" s="42" t="s">
        <v>1533</v>
      </c>
      <c r="C703" s="42" t="s">
        <v>180</v>
      </c>
      <c r="D703" s="42" t="s">
        <v>208</v>
      </c>
      <c r="E703" s="42" t="s">
        <v>147</v>
      </c>
      <c r="F703" s="42" t="s">
        <v>148</v>
      </c>
      <c r="G703" s="42" t="s">
        <v>149</v>
      </c>
      <c r="H703" s="42">
        <v>55</v>
      </c>
      <c r="I703" s="43">
        <v>33958</v>
      </c>
      <c r="J703" s="44">
        <v>113950</v>
      </c>
      <c r="K703" s="45">
        <v>0.09</v>
      </c>
      <c r="L703" s="42" t="s">
        <v>150</v>
      </c>
      <c r="M703" s="42" t="s">
        <v>184</v>
      </c>
    </row>
    <row r="704" spans="1:13">
      <c r="A704" s="41" t="s">
        <v>1166</v>
      </c>
      <c r="B704" s="42" t="s">
        <v>1534</v>
      </c>
      <c r="C704" s="42" t="s">
        <v>207</v>
      </c>
      <c r="D704" s="42" t="s">
        <v>208</v>
      </c>
      <c r="E704" s="42" t="s">
        <v>164</v>
      </c>
      <c r="F704" s="42" t="s">
        <v>148</v>
      </c>
      <c r="G704" s="42" t="s">
        <v>157</v>
      </c>
      <c r="H704" s="42">
        <v>52</v>
      </c>
      <c r="I704" s="43">
        <v>35886</v>
      </c>
      <c r="J704" s="44">
        <v>182035</v>
      </c>
      <c r="K704" s="45">
        <v>0.3</v>
      </c>
      <c r="L704" s="42" t="s">
        <v>150</v>
      </c>
      <c r="M704" s="42" t="s">
        <v>166</v>
      </c>
    </row>
    <row r="705" spans="1:13">
      <c r="A705" s="41" t="s">
        <v>303</v>
      </c>
      <c r="B705" s="42" t="s">
        <v>1535</v>
      </c>
      <c r="C705" s="42" t="s">
        <v>162</v>
      </c>
      <c r="D705" s="42" t="s">
        <v>187</v>
      </c>
      <c r="E705" s="42" t="s">
        <v>164</v>
      </c>
      <c r="F705" s="42" t="s">
        <v>156</v>
      </c>
      <c r="G705" s="42" t="s">
        <v>157</v>
      </c>
      <c r="H705" s="42">
        <v>35</v>
      </c>
      <c r="I705" s="43">
        <v>42963</v>
      </c>
      <c r="J705" s="44">
        <v>181356</v>
      </c>
      <c r="K705" s="45">
        <v>0.23</v>
      </c>
      <c r="L705" s="42" t="s">
        <v>158</v>
      </c>
      <c r="M705" s="42" t="s">
        <v>236</v>
      </c>
    </row>
    <row r="706" spans="1:13">
      <c r="A706" s="41" t="s">
        <v>1536</v>
      </c>
      <c r="B706" s="42" t="s">
        <v>1537</v>
      </c>
      <c r="C706" s="42" t="s">
        <v>176</v>
      </c>
      <c r="D706" s="42" t="s">
        <v>53</v>
      </c>
      <c r="E706" s="42" t="s">
        <v>177</v>
      </c>
      <c r="F706" s="42" t="s">
        <v>148</v>
      </c>
      <c r="G706" s="42" t="s">
        <v>149</v>
      </c>
      <c r="H706" s="42">
        <v>26</v>
      </c>
      <c r="I706" s="43">
        <v>43698</v>
      </c>
      <c r="J706" s="44">
        <v>66084</v>
      </c>
      <c r="K706" s="45">
        <v>0</v>
      </c>
      <c r="L706" s="42" t="s">
        <v>150</v>
      </c>
      <c r="M706" s="42" t="s">
        <v>151</v>
      </c>
    </row>
    <row r="707" spans="1:13">
      <c r="A707" s="41" t="s">
        <v>1538</v>
      </c>
      <c r="B707" s="42" t="s">
        <v>1539</v>
      </c>
      <c r="C707" s="42" t="s">
        <v>470</v>
      </c>
      <c r="D707" s="42" t="s">
        <v>146</v>
      </c>
      <c r="E707" s="42" t="s">
        <v>164</v>
      </c>
      <c r="F707" s="42" t="s">
        <v>148</v>
      </c>
      <c r="G707" s="42" t="s">
        <v>213</v>
      </c>
      <c r="H707" s="42">
        <v>43</v>
      </c>
      <c r="I707" s="43">
        <v>40290</v>
      </c>
      <c r="J707" s="44">
        <v>76912</v>
      </c>
      <c r="K707" s="45">
        <v>0</v>
      </c>
      <c r="L707" s="42" t="s">
        <v>221</v>
      </c>
      <c r="M707" s="42" t="s">
        <v>316</v>
      </c>
    </row>
    <row r="708" spans="1:13">
      <c r="A708" s="41" t="s">
        <v>1540</v>
      </c>
      <c r="B708" s="42" t="s">
        <v>1541</v>
      </c>
      <c r="C708" s="42" t="s">
        <v>321</v>
      </c>
      <c r="D708" s="42" t="s">
        <v>197</v>
      </c>
      <c r="E708" s="42" t="s">
        <v>147</v>
      </c>
      <c r="F708" s="42" t="s">
        <v>148</v>
      </c>
      <c r="G708" s="42" t="s">
        <v>157</v>
      </c>
      <c r="H708" s="42">
        <v>63</v>
      </c>
      <c r="I708" s="43">
        <v>43227</v>
      </c>
      <c r="J708" s="44">
        <v>67987</v>
      </c>
      <c r="K708" s="45">
        <v>0</v>
      </c>
      <c r="L708" s="42" t="s">
        <v>150</v>
      </c>
      <c r="M708" s="42" t="s">
        <v>184</v>
      </c>
    </row>
    <row r="709" spans="1:13">
      <c r="A709" s="41" t="s">
        <v>1542</v>
      </c>
      <c r="B709" s="42" t="s">
        <v>1543</v>
      </c>
      <c r="C709" s="42" t="s">
        <v>242</v>
      </c>
      <c r="D709" s="42" t="s">
        <v>208</v>
      </c>
      <c r="E709" s="42" t="s">
        <v>155</v>
      </c>
      <c r="F709" s="42" t="s">
        <v>156</v>
      </c>
      <c r="G709" s="42" t="s">
        <v>165</v>
      </c>
      <c r="H709" s="42">
        <v>65</v>
      </c>
      <c r="I709" s="43">
        <v>38584</v>
      </c>
      <c r="J709" s="44">
        <v>59833</v>
      </c>
      <c r="K709" s="45">
        <v>0</v>
      </c>
      <c r="L709" s="42" t="s">
        <v>150</v>
      </c>
      <c r="M709" s="42" t="s">
        <v>216</v>
      </c>
    </row>
    <row r="710" spans="1:13">
      <c r="A710" s="41" t="s">
        <v>1544</v>
      </c>
      <c r="B710" s="42" t="s">
        <v>1545</v>
      </c>
      <c r="C710" s="42" t="s">
        <v>145</v>
      </c>
      <c r="D710" s="42" t="s">
        <v>208</v>
      </c>
      <c r="E710" s="42" t="s">
        <v>164</v>
      </c>
      <c r="F710" s="42" t="s">
        <v>156</v>
      </c>
      <c r="G710" s="42" t="s">
        <v>157</v>
      </c>
      <c r="H710" s="42">
        <v>45</v>
      </c>
      <c r="I710" s="43">
        <v>38453</v>
      </c>
      <c r="J710" s="44">
        <v>128468</v>
      </c>
      <c r="K710" s="45">
        <v>0.11</v>
      </c>
      <c r="L710" s="42" t="s">
        <v>150</v>
      </c>
      <c r="M710" s="42" t="s">
        <v>166</v>
      </c>
    </row>
    <row r="711" spans="1:13">
      <c r="A711" s="41" t="s">
        <v>684</v>
      </c>
      <c r="B711" s="42" t="s">
        <v>1546</v>
      </c>
      <c r="C711" s="42" t="s">
        <v>180</v>
      </c>
      <c r="D711" s="42" t="s">
        <v>53</v>
      </c>
      <c r="E711" s="42" t="s">
        <v>177</v>
      </c>
      <c r="F711" s="42" t="s">
        <v>156</v>
      </c>
      <c r="G711" s="42" t="s">
        <v>149</v>
      </c>
      <c r="H711" s="42">
        <v>42</v>
      </c>
      <c r="I711" s="43">
        <v>40692</v>
      </c>
      <c r="J711" s="44">
        <v>102440</v>
      </c>
      <c r="K711" s="45">
        <v>0.06</v>
      </c>
      <c r="L711" s="42" t="s">
        <v>150</v>
      </c>
      <c r="M711" s="42" t="s">
        <v>166</v>
      </c>
    </row>
    <row r="712" spans="1:13">
      <c r="A712" s="41" t="s">
        <v>1547</v>
      </c>
      <c r="B712" s="42" t="s">
        <v>1548</v>
      </c>
      <c r="C712" s="42" t="s">
        <v>207</v>
      </c>
      <c r="D712" s="42" t="s">
        <v>146</v>
      </c>
      <c r="E712" s="42" t="s">
        <v>164</v>
      </c>
      <c r="F712" s="42" t="s">
        <v>156</v>
      </c>
      <c r="G712" s="42" t="s">
        <v>149</v>
      </c>
      <c r="H712" s="42">
        <v>59</v>
      </c>
      <c r="I712" s="43">
        <v>40542</v>
      </c>
      <c r="J712" s="44">
        <v>246619</v>
      </c>
      <c r="K712" s="45">
        <v>0.36</v>
      </c>
      <c r="L712" s="42" t="s">
        <v>150</v>
      </c>
      <c r="M712" s="42" t="s">
        <v>184</v>
      </c>
    </row>
    <row r="713" spans="1:13">
      <c r="A713" s="41" t="s">
        <v>1549</v>
      </c>
      <c r="B713" s="42" t="s">
        <v>1550</v>
      </c>
      <c r="C713" s="42" t="s">
        <v>180</v>
      </c>
      <c r="D713" s="42" t="s">
        <v>193</v>
      </c>
      <c r="E713" s="42" t="s">
        <v>177</v>
      </c>
      <c r="F713" s="42" t="s">
        <v>148</v>
      </c>
      <c r="G713" s="42" t="s">
        <v>213</v>
      </c>
      <c r="H713" s="42">
        <v>42</v>
      </c>
      <c r="I713" s="43">
        <v>43058</v>
      </c>
      <c r="J713" s="44">
        <v>101143</v>
      </c>
      <c r="K713" s="45">
        <v>0.06</v>
      </c>
      <c r="L713" s="42" t="s">
        <v>150</v>
      </c>
      <c r="M713" s="42" t="s">
        <v>184</v>
      </c>
    </row>
    <row r="714" spans="1:13">
      <c r="A714" s="41" t="s">
        <v>1551</v>
      </c>
      <c r="B714" s="42" t="s">
        <v>1552</v>
      </c>
      <c r="C714" s="42" t="s">
        <v>282</v>
      </c>
      <c r="D714" s="42" t="s">
        <v>193</v>
      </c>
      <c r="E714" s="42" t="s">
        <v>155</v>
      </c>
      <c r="F714" s="42" t="s">
        <v>148</v>
      </c>
      <c r="G714" s="42" t="s">
        <v>213</v>
      </c>
      <c r="H714" s="42">
        <v>45</v>
      </c>
      <c r="I714" s="43">
        <v>38639</v>
      </c>
      <c r="J714" s="44">
        <v>51404</v>
      </c>
      <c r="K714" s="45">
        <v>0</v>
      </c>
      <c r="L714" s="42" t="s">
        <v>221</v>
      </c>
      <c r="M714" s="42" t="s">
        <v>222</v>
      </c>
    </row>
    <row r="715" spans="1:13">
      <c r="A715" s="41" t="s">
        <v>1553</v>
      </c>
      <c r="B715" s="42" t="s">
        <v>1554</v>
      </c>
      <c r="C715" s="42" t="s">
        <v>273</v>
      </c>
      <c r="D715" s="42" t="s">
        <v>197</v>
      </c>
      <c r="E715" s="42" t="s">
        <v>164</v>
      </c>
      <c r="F715" s="42" t="s">
        <v>156</v>
      </c>
      <c r="G715" s="42" t="s">
        <v>165</v>
      </c>
      <c r="H715" s="42">
        <v>45</v>
      </c>
      <c r="I715" s="43">
        <v>42329</v>
      </c>
      <c r="J715" s="44">
        <v>87292</v>
      </c>
      <c r="K715" s="45">
        <v>0</v>
      </c>
      <c r="L715" s="42" t="s">
        <v>150</v>
      </c>
      <c r="M715" s="42" t="s">
        <v>216</v>
      </c>
    </row>
    <row r="716" spans="1:13">
      <c r="A716" s="41" t="s">
        <v>1555</v>
      </c>
      <c r="B716" s="42" t="s">
        <v>1556</v>
      </c>
      <c r="C716" s="42" t="s">
        <v>162</v>
      </c>
      <c r="D716" s="42" t="s">
        <v>208</v>
      </c>
      <c r="E716" s="42" t="s">
        <v>164</v>
      </c>
      <c r="F716" s="42" t="s">
        <v>148</v>
      </c>
      <c r="G716" s="42" t="s">
        <v>157</v>
      </c>
      <c r="H716" s="42">
        <v>28</v>
      </c>
      <c r="I716" s="43">
        <v>43810</v>
      </c>
      <c r="J716" s="44">
        <v>182321</v>
      </c>
      <c r="K716" s="45">
        <v>0.28000000000000003</v>
      </c>
      <c r="L716" s="42" t="s">
        <v>158</v>
      </c>
      <c r="M716" s="42" t="s">
        <v>236</v>
      </c>
    </row>
    <row r="717" spans="1:13">
      <c r="A717" s="41" t="s">
        <v>1419</v>
      </c>
      <c r="B717" s="42" t="s">
        <v>1557</v>
      </c>
      <c r="C717" s="42" t="s">
        <v>428</v>
      </c>
      <c r="D717" s="42" t="s">
        <v>146</v>
      </c>
      <c r="E717" s="42" t="s">
        <v>177</v>
      </c>
      <c r="F717" s="42" t="s">
        <v>156</v>
      </c>
      <c r="G717" s="42" t="s">
        <v>165</v>
      </c>
      <c r="H717" s="42">
        <v>51</v>
      </c>
      <c r="I717" s="43">
        <v>41697</v>
      </c>
      <c r="J717" s="44">
        <v>53929</v>
      </c>
      <c r="K717" s="45">
        <v>0</v>
      </c>
      <c r="L717" s="42" t="s">
        <v>150</v>
      </c>
      <c r="M717" s="42" t="s">
        <v>184</v>
      </c>
    </row>
    <row r="718" spans="1:13">
      <c r="A718" s="41" t="s">
        <v>1558</v>
      </c>
      <c r="B718" s="42" t="s">
        <v>1559</v>
      </c>
      <c r="C718" s="42" t="s">
        <v>207</v>
      </c>
      <c r="D718" s="42" t="s">
        <v>187</v>
      </c>
      <c r="E718" s="42" t="s">
        <v>155</v>
      </c>
      <c r="F718" s="42" t="s">
        <v>148</v>
      </c>
      <c r="G718" s="42" t="s">
        <v>157</v>
      </c>
      <c r="H718" s="42">
        <v>38</v>
      </c>
      <c r="I718" s="43">
        <v>41256</v>
      </c>
      <c r="J718" s="44">
        <v>191571</v>
      </c>
      <c r="K718" s="45">
        <v>0.32</v>
      </c>
      <c r="L718" s="42" t="s">
        <v>150</v>
      </c>
      <c r="M718" s="42" t="s">
        <v>188</v>
      </c>
    </row>
    <row r="719" spans="1:13">
      <c r="A719" s="41" t="s">
        <v>1560</v>
      </c>
      <c r="B719" s="42" t="s">
        <v>1561</v>
      </c>
      <c r="C719" s="42" t="s">
        <v>145</v>
      </c>
      <c r="D719" s="42" t="s">
        <v>187</v>
      </c>
      <c r="E719" s="42" t="s">
        <v>177</v>
      </c>
      <c r="F719" s="42" t="s">
        <v>148</v>
      </c>
      <c r="G719" s="42" t="s">
        <v>165</v>
      </c>
      <c r="H719" s="42">
        <v>62</v>
      </c>
      <c r="I719" s="43">
        <v>39843</v>
      </c>
      <c r="J719" s="44">
        <v>150555</v>
      </c>
      <c r="K719" s="45">
        <v>0.13</v>
      </c>
      <c r="L719" s="42" t="s">
        <v>150</v>
      </c>
      <c r="M719" s="42" t="s">
        <v>173</v>
      </c>
    </row>
    <row r="720" spans="1:13">
      <c r="A720" s="41" t="s">
        <v>1562</v>
      </c>
      <c r="B720" s="42" t="s">
        <v>1563</v>
      </c>
      <c r="C720" s="42" t="s">
        <v>180</v>
      </c>
      <c r="D720" s="42" t="s">
        <v>163</v>
      </c>
      <c r="E720" s="42" t="s">
        <v>177</v>
      </c>
      <c r="F720" s="42" t="s">
        <v>156</v>
      </c>
      <c r="G720" s="42" t="s">
        <v>157</v>
      </c>
      <c r="H720" s="42">
        <v>52</v>
      </c>
      <c r="I720" s="43">
        <v>40091</v>
      </c>
      <c r="J720" s="44">
        <v>122890</v>
      </c>
      <c r="K720" s="45">
        <v>7.0000000000000007E-2</v>
      </c>
      <c r="L720" s="42" t="s">
        <v>158</v>
      </c>
      <c r="M720" s="42" t="s">
        <v>202</v>
      </c>
    </row>
    <row r="721" spans="1:13">
      <c r="A721" s="41" t="s">
        <v>1564</v>
      </c>
      <c r="B721" s="42" t="s">
        <v>1565</v>
      </c>
      <c r="C721" s="42" t="s">
        <v>207</v>
      </c>
      <c r="D721" s="42" t="s">
        <v>163</v>
      </c>
      <c r="E721" s="42" t="s">
        <v>147</v>
      </c>
      <c r="F721" s="42" t="s">
        <v>156</v>
      </c>
      <c r="G721" s="42" t="s">
        <v>157</v>
      </c>
      <c r="H721" s="42">
        <v>52</v>
      </c>
      <c r="I721" s="43">
        <v>35576</v>
      </c>
      <c r="J721" s="44">
        <v>216999</v>
      </c>
      <c r="K721" s="45">
        <v>0.37</v>
      </c>
      <c r="L721" s="42" t="s">
        <v>150</v>
      </c>
      <c r="M721" s="42" t="s">
        <v>184</v>
      </c>
    </row>
    <row r="722" spans="1:13">
      <c r="A722" s="41" t="s">
        <v>1566</v>
      </c>
      <c r="B722" s="42" t="s">
        <v>1567</v>
      </c>
      <c r="C722" s="42" t="s">
        <v>180</v>
      </c>
      <c r="D722" s="42" t="s">
        <v>193</v>
      </c>
      <c r="E722" s="42" t="s">
        <v>177</v>
      </c>
      <c r="F722" s="42" t="s">
        <v>156</v>
      </c>
      <c r="G722" s="42" t="s">
        <v>157</v>
      </c>
      <c r="H722" s="42">
        <v>48</v>
      </c>
      <c r="I722" s="43">
        <v>42201</v>
      </c>
      <c r="J722" s="44">
        <v>110565</v>
      </c>
      <c r="K722" s="45">
        <v>0.09</v>
      </c>
      <c r="L722" s="42" t="s">
        <v>158</v>
      </c>
      <c r="M722" s="42" t="s">
        <v>236</v>
      </c>
    </row>
    <row r="723" spans="1:13">
      <c r="A723" s="41" t="s">
        <v>1568</v>
      </c>
      <c r="B723" s="42" t="s">
        <v>1569</v>
      </c>
      <c r="C723" s="42" t="s">
        <v>239</v>
      </c>
      <c r="D723" s="42" t="s">
        <v>146</v>
      </c>
      <c r="E723" s="42" t="s">
        <v>164</v>
      </c>
      <c r="F723" s="42" t="s">
        <v>156</v>
      </c>
      <c r="G723" s="42" t="s">
        <v>165</v>
      </c>
      <c r="H723" s="42">
        <v>38</v>
      </c>
      <c r="I723" s="43">
        <v>42113</v>
      </c>
      <c r="J723" s="44">
        <v>48762</v>
      </c>
      <c r="K723" s="45">
        <v>0</v>
      </c>
      <c r="L723" s="42" t="s">
        <v>150</v>
      </c>
      <c r="M723" s="42" t="s">
        <v>151</v>
      </c>
    </row>
    <row r="724" spans="1:13">
      <c r="A724" s="41" t="s">
        <v>1570</v>
      </c>
      <c r="B724" s="42" t="s">
        <v>1571</v>
      </c>
      <c r="C724" s="42" t="s">
        <v>375</v>
      </c>
      <c r="D724" s="42" t="s">
        <v>197</v>
      </c>
      <c r="E724" s="42" t="s">
        <v>164</v>
      </c>
      <c r="F724" s="42" t="s">
        <v>148</v>
      </c>
      <c r="G724" s="42" t="s">
        <v>157</v>
      </c>
      <c r="H724" s="42">
        <v>51</v>
      </c>
      <c r="I724" s="43">
        <v>42777</v>
      </c>
      <c r="J724" s="44">
        <v>87036</v>
      </c>
      <c r="K724" s="45">
        <v>0</v>
      </c>
      <c r="L724" s="42" t="s">
        <v>158</v>
      </c>
      <c r="M724" s="42" t="s">
        <v>159</v>
      </c>
    </row>
    <row r="725" spans="1:13">
      <c r="A725" s="41" t="s">
        <v>1572</v>
      </c>
      <c r="B725" s="42" t="s">
        <v>1573</v>
      </c>
      <c r="C725" s="42" t="s">
        <v>162</v>
      </c>
      <c r="D725" s="42" t="s">
        <v>208</v>
      </c>
      <c r="E725" s="42" t="s">
        <v>164</v>
      </c>
      <c r="F725" s="42" t="s">
        <v>156</v>
      </c>
      <c r="G725" s="42" t="s">
        <v>165</v>
      </c>
      <c r="H725" s="42">
        <v>32</v>
      </c>
      <c r="I725" s="43">
        <v>42702</v>
      </c>
      <c r="J725" s="44">
        <v>177443</v>
      </c>
      <c r="K725" s="45">
        <v>0.16</v>
      </c>
      <c r="L725" s="42" t="s">
        <v>150</v>
      </c>
      <c r="M725" s="42" t="s">
        <v>151</v>
      </c>
    </row>
    <row r="726" spans="1:13">
      <c r="A726" s="41" t="s">
        <v>1574</v>
      </c>
      <c r="B726" s="42" t="s">
        <v>1575</v>
      </c>
      <c r="C726" s="42" t="s">
        <v>246</v>
      </c>
      <c r="D726" s="42" t="s">
        <v>146</v>
      </c>
      <c r="E726" s="42" t="s">
        <v>147</v>
      </c>
      <c r="F726" s="42" t="s">
        <v>148</v>
      </c>
      <c r="G726" s="42" t="s">
        <v>157</v>
      </c>
      <c r="H726" s="42">
        <v>36</v>
      </c>
      <c r="I726" s="43">
        <v>42489</v>
      </c>
      <c r="J726" s="44">
        <v>75862</v>
      </c>
      <c r="K726" s="45">
        <v>0</v>
      </c>
      <c r="L726" s="42" t="s">
        <v>150</v>
      </c>
      <c r="M726" s="42" t="s">
        <v>188</v>
      </c>
    </row>
    <row r="727" spans="1:13">
      <c r="A727" s="41" t="s">
        <v>1576</v>
      </c>
      <c r="B727" s="42" t="s">
        <v>1577</v>
      </c>
      <c r="C727" s="42" t="s">
        <v>253</v>
      </c>
      <c r="D727" s="42" t="s">
        <v>193</v>
      </c>
      <c r="E727" s="42" t="s">
        <v>147</v>
      </c>
      <c r="F727" s="42" t="s">
        <v>148</v>
      </c>
      <c r="G727" s="42" t="s">
        <v>157</v>
      </c>
      <c r="H727" s="42">
        <v>45</v>
      </c>
      <c r="I727" s="43">
        <v>43581</v>
      </c>
      <c r="J727" s="44">
        <v>90870</v>
      </c>
      <c r="K727" s="45">
        <v>0</v>
      </c>
      <c r="L727" s="42" t="s">
        <v>150</v>
      </c>
      <c r="M727" s="42" t="s">
        <v>166</v>
      </c>
    </row>
    <row r="728" spans="1:13">
      <c r="A728" s="41" t="s">
        <v>1578</v>
      </c>
      <c r="B728" s="42" t="s">
        <v>1579</v>
      </c>
      <c r="C728" s="42" t="s">
        <v>235</v>
      </c>
      <c r="D728" s="42" t="s">
        <v>197</v>
      </c>
      <c r="E728" s="42" t="s">
        <v>177</v>
      </c>
      <c r="F728" s="42" t="s">
        <v>148</v>
      </c>
      <c r="G728" s="42" t="s">
        <v>157</v>
      </c>
      <c r="H728" s="42">
        <v>32</v>
      </c>
      <c r="I728" s="43">
        <v>41977</v>
      </c>
      <c r="J728" s="44">
        <v>99202</v>
      </c>
      <c r="K728" s="45">
        <v>0.11</v>
      </c>
      <c r="L728" s="42" t="s">
        <v>150</v>
      </c>
      <c r="M728" s="42" t="s">
        <v>173</v>
      </c>
    </row>
    <row r="729" spans="1:13">
      <c r="A729" s="41" t="s">
        <v>1580</v>
      </c>
      <c r="B729" s="42" t="s">
        <v>1581</v>
      </c>
      <c r="C729" s="42" t="s">
        <v>172</v>
      </c>
      <c r="D729" s="42" t="s">
        <v>208</v>
      </c>
      <c r="E729" s="42" t="s">
        <v>177</v>
      </c>
      <c r="F729" s="42" t="s">
        <v>156</v>
      </c>
      <c r="G729" s="42" t="s">
        <v>157</v>
      </c>
      <c r="H729" s="42">
        <v>45</v>
      </c>
      <c r="I729" s="43">
        <v>39347</v>
      </c>
      <c r="J729" s="44">
        <v>92293</v>
      </c>
      <c r="K729" s="45">
        <v>0</v>
      </c>
      <c r="L729" s="42" t="s">
        <v>158</v>
      </c>
      <c r="M729" s="42" t="s">
        <v>248</v>
      </c>
    </row>
    <row r="730" spans="1:13">
      <c r="A730" s="41" t="s">
        <v>1582</v>
      </c>
      <c r="B730" s="42" t="s">
        <v>1583</v>
      </c>
      <c r="C730" s="42" t="s">
        <v>470</v>
      </c>
      <c r="D730" s="42" t="s">
        <v>146</v>
      </c>
      <c r="E730" s="42" t="s">
        <v>177</v>
      </c>
      <c r="F730" s="42" t="s">
        <v>156</v>
      </c>
      <c r="G730" s="42" t="s">
        <v>165</v>
      </c>
      <c r="H730" s="42">
        <v>54</v>
      </c>
      <c r="I730" s="43">
        <v>33785</v>
      </c>
      <c r="J730" s="44">
        <v>63196</v>
      </c>
      <c r="K730" s="45">
        <v>0</v>
      </c>
      <c r="L730" s="42" t="s">
        <v>150</v>
      </c>
      <c r="M730" s="42" t="s">
        <v>166</v>
      </c>
    </row>
    <row r="731" spans="1:13">
      <c r="A731" s="41" t="s">
        <v>1584</v>
      </c>
      <c r="B731" s="42" t="s">
        <v>1585</v>
      </c>
      <c r="C731" s="42" t="s">
        <v>375</v>
      </c>
      <c r="D731" s="42" t="s">
        <v>197</v>
      </c>
      <c r="E731" s="42" t="s">
        <v>164</v>
      </c>
      <c r="F731" s="42" t="s">
        <v>148</v>
      </c>
      <c r="G731" s="42" t="s">
        <v>157</v>
      </c>
      <c r="H731" s="42">
        <v>48</v>
      </c>
      <c r="I731" s="43">
        <v>41032</v>
      </c>
      <c r="J731" s="44">
        <v>65340</v>
      </c>
      <c r="K731" s="45">
        <v>0</v>
      </c>
      <c r="L731" s="42" t="s">
        <v>158</v>
      </c>
      <c r="M731" s="42" t="s">
        <v>202</v>
      </c>
    </row>
    <row r="732" spans="1:13">
      <c r="A732" s="41" t="s">
        <v>1586</v>
      </c>
      <c r="B732" s="42" t="s">
        <v>1587</v>
      </c>
      <c r="C732" s="42" t="s">
        <v>207</v>
      </c>
      <c r="D732" s="42" t="s">
        <v>208</v>
      </c>
      <c r="E732" s="42" t="s">
        <v>177</v>
      </c>
      <c r="F732" s="42" t="s">
        <v>156</v>
      </c>
      <c r="G732" s="42" t="s">
        <v>157</v>
      </c>
      <c r="H732" s="42">
        <v>45</v>
      </c>
      <c r="I732" s="43">
        <v>42271</v>
      </c>
      <c r="J732" s="44">
        <v>202680</v>
      </c>
      <c r="K732" s="45">
        <v>0.32</v>
      </c>
      <c r="L732" s="42" t="s">
        <v>150</v>
      </c>
      <c r="M732" s="42" t="s">
        <v>173</v>
      </c>
    </row>
    <row r="733" spans="1:13">
      <c r="A733" s="41" t="s">
        <v>1588</v>
      </c>
      <c r="B733" s="42" t="s">
        <v>1589</v>
      </c>
      <c r="C733" s="42" t="s">
        <v>169</v>
      </c>
      <c r="D733" s="42" t="s">
        <v>146</v>
      </c>
      <c r="E733" s="42" t="s">
        <v>155</v>
      </c>
      <c r="F733" s="42" t="s">
        <v>148</v>
      </c>
      <c r="G733" s="42" t="s">
        <v>213</v>
      </c>
      <c r="H733" s="42">
        <v>46</v>
      </c>
      <c r="I733" s="43">
        <v>42849</v>
      </c>
      <c r="J733" s="44">
        <v>77461</v>
      </c>
      <c r="K733" s="45">
        <v>0.09</v>
      </c>
      <c r="L733" s="42" t="s">
        <v>221</v>
      </c>
      <c r="M733" s="42" t="s">
        <v>316</v>
      </c>
    </row>
    <row r="734" spans="1:13">
      <c r="A734" s="41" t="s">
        <v>1590</v>
      </c>
      <c r="B734" s="42" t="s">
        <v>1591</v>
      </c>
      <c r="C734" s="42" t="s">
        <v>279</v>
      </c>
      <c r="D734" s="42" t="s">
        <v>197</v>
      </c>
      <c r="E734" s="42" t="s">
        <v>147</v>
      </c>
      <c r="F734" s="42" t="s">
        <v>148</v>
      </c>
      <c r="G734" s="42" t="s">
        <v>157</v>
      </c>
      <c r="H734" s="42">
        <v>40</v>
      </c>
      <c r="I734" s="43">
        <v>42622</v>
      </c>
      <c r="J734" s="44">
        <v>109680</v>
      </c>
      <c r="K734" s="45">
        <v>0</v>
      </c>
      <c r="L734" s="42" t="s">
        <v>158</v>
      </c>
      <c r="M734" s="42" t="s">
        <v>248</v>
      </c>
    </row>
    <row r="735" spans="1:13">
      <c r="A735" s="41" t="s">
        <v>453</v>
      </c>
      <c r="B735" s="42" t="s">
        <v>1592</v>
      </c>
      <c r="C735" s="42" t="s">
        <v>162</v>
      </c>
      <c r="D735" s="42" t="s">
        <v>53</v>
      </c>
      <c r="E735" s="42" t="s">
        <v>155</v>
      </c>
      <c r="F735" s="42" t="s">
        <v>148</v>
      </c>
      <c r="G735" s="42" t="s">
        <v>149</v>
      </c>
      <c r="H735" s="42">
        <v>61</v>
      </c>
      <c r="I735" s="43">
        <v>35661</v>
      </c>
      <c r="J735" s="44">
        <v>159567</v>
      </c>
      <c r="K735" s="45">
        <v>0.28000000000000003</v>
      </c>
      <c r="L735" s="42" t="s">
        <v>150</v>
      </c>
      <c r="M735" s="42" t="s">
        <v>173</v>
      </c>
    </row>
    <row r="736" spans="1:13">
      <c r="A736" s="41" t="s">
        <v>1593</v>
      </c>
      <c r="B736" s="42" t="s">
        <v>1594</v>
      </c>
      <c r="C736" s="42" t="s">
        <v>375</v>
      </c>
      <c r="D736" s="42" t="s">
        <v>197</v>
      </c>
      <c r="E736" s="42" t="s">
        <v>164</v>
      </c>
      <c r="F736" s="42" t="s">
        <v>156</v>
      </c>
      <c r="G736" s="42" t="s">
        <v>213</v>
      </c>
      <c r="H736" s="42">
        <v>54</v>
      </c>
      <c r="I736" s="43">
        <v>41237</v>
      </c>
      <c r="J736" s="44">
        <v>94407</v>
      </c>
      <c r="K736" s="45">
        <v>0</v>
      </c>
      <c r="L736" s="42" t="s">
        <v>221</v>
      </c>
      <c r="M736" s="42" t="s">
        <v>316</v>
      </c>
    </row>
    <row r="737" spans="1:13">
      <c r="A737" s="41" t="s">
        <v>1595</v>
      </c>
      <c r="B737" s="42" t="s">
        <v>1596</v>
      </c>
      <c r="C737" s="42" t="s">
        <v>207</v>
      </c>
      <c r="D737" s="42" t="s">
        <v>193</v>
      </c>
      <c r="E737" s="42" t="s">
        <v>177</v>
      </c>
      <c r="F737" s="42" t="s">
        <v>156</v>
      </c>
      <c r="G737" s="42" t="s">
        <v>213</v>
      </c>
      <c r="H737" s="42">
        <v>62</v>
      </c>
      <c r="I737" s="43">
        <v>37484</v>
      </c>
      <c r="J737" s="44">
        <v>234594</v>
      </c>
      <c r="K737" s="45">
        <v>0.33</v>
      </c>
      <c r="L737" s="42" t="s">
        <v>150</v>
      </c>
      <c r="M737" s="42" t="s">
        <v>151</v>
      </c>
    </row>
    <row r="738" spans="1:13">
      <c r="A738" s="41" t="s">
        <v>1597</v>
      </c>
      <c r="B738" s="42" t="s">
        <v>1598</v>
      </c>
      <c r="C738" s="42" t="s">
        <v>428</v>
      </c>
      <c r="D738" s="42" t="s">
        <v>146</v>
      </c>
      <c r="E738" s="42" t="s">
        <v>164</v>
      </c>
      <c r="F738" s="42" t="s">
        <v>156</v>
      </c>
      <c r="G738" s="42" t="s">
        <v>165</v>
      </c>
      <c r="H738" s="42">
        <v>48</v>
      </c>
      <c r="I738" s="43">
        <v>37298</v>
      </c>
      <c r="J738" s="44">
        <v>43080</v>
      </c>
      <c r="K738" s="45">
        <v>0</v>
      </c>
      <c r="L738" s="42" t="s">
        <v>150</v>
      </c>
      <c r="M738" s="42" t="s">
        <v>188</v>
      </c>
    </row>
    <row r="739" spans="1:13">
      <c r="A739" s="41" t="s">
        <v>1599</v>
      </c>
      <c r="B739" s="42" t="s">
        <v>1600</v>
      </c>
      <c r="C739" s="42" t="s">
        <v>180</v>
      </c>
      <c r="D739" s="42" t="s">
        <v>208</v>
      </c>
      <c r="E739" s="42" t="s">
        <v>155</v>
      </c>
      <c r="F739" s="42" t="s">
        <v>148</v>
      </c>
      <c r="G739" s="42" t="s">
        <v>213</v>
      </c>
      <c r="H739" s="42">
        <v>29</v>
      </c>
      <c r="I739" s="43">
        <v>44325</v>
      </c>
      <c r="J739" s="44">
        <v>129541</v>
      </c>
      <c r="K739" s="45">
        <v>0.08</v>
      </c>
      <c r="L739" s="42" t="s">
        <v>150</v>
      </c>
      <c r="M739" s="42" t="s">
        <v>173</v>
      </c>
    </row>
    <row r="740" spans="1:13">
      <c r="A740" s="41" t="s">
        <v>1601</v>
      </c>
      <c r="B740" s="42" t="s">
        <v>1602</v>
      </c>
      <c r="C740" s="42" t="s">
        <v>162</v>
      </c>
      <c r="D740" s="42" t="s">
        <v>53</v>
      </c>
      <c r="E740" s="42" t="s">
        <v>147</v>
      </c>
      <c r="F740" s="42" t="s">
        <v>156</v>
      </c>
      <c r="G740" s="42" t="s">
        <v>213</v>
      </c>
      <c r="H740" s="42">
        <v>39</v>
      </c>
      <c r="I740" s="43">
        <v>41635</v>
      </c>
      <c r="J740" s="44">
        <v>165756</v>
      </c>
      <c r="K740" s="45">
        <v>0.28000000000000003</v>
      </c>
      <c r="L740" s="42" t="s">
        <v>150</v>
      </c>
      <c r="M740" s="42" t="s">
        <v>216</v>
      </c>
    </row>
    <row r="741" spans="1:13">
      <c r="A741" s="41" t="s">
        <v>1603</v>
      </c>
      <c r="B741" s="42" t="s">
        <v>1604</v>
      </c>
      <c r="C741" s="42" t="s">
        <v>145</v>
      </c>
      <c r="D741" s="42" t="s">
        <v>163</v>
      </c>
      <c r="E741" s="42" t="s">
        <v>164</v>
      </c>
      <c r="F741" s="42" t="s">
        <v>156</v>
      </c>
      <c r="G741" s="42" t="s">
        <v>157</v>
      </c>
      <c r="H741" s="42">
        <v>44</v>
      </c>
      <c r="I741" s="43">
        <v>40274</v>
      </c>
      <c r="J741" s="44">
        <v>142878</v>
      </c>
      <c r="K741" s="45">
        <v>0.12</v>
      </c>
      <c r="L741" s="42" t="s">
        <v>150</v>
      </c>
      <c r="M741" s="42" t="s">
        <v>216</v>
      </c>
    </row>
    <row r="742" spans="1:13">
      <c r="A742" s="41" t="s">
        <v>1605</v>
      </c>
      <c r="B742" s="42" t="s">
        <v>1606</v>
      </c>
      <c r="C742" s="42" t="s">
        <v>162</v>
      </c>
      <c r="D742" s="42" t="s">
        <v>197</v>
      </c>
      <c r="E742" s="42" t="s">
        <v>155</v>
      </c>
      <c r="F742" s="42" t="s">
        <v>156</v>
      </c>
      <c r="G742" s="42" t="s">
        <v>165</v>
      </c>
      <c r="H742" s="42">
        <v>52</v>
      </c>
      <c r="I742" s="43">
        <v>39018</v>
      </c>
      <c r="J742" s="44">
        <v>187992</v>
      </c>
      <c r="K742" s="45">
        <v>0.28000000000000003</v>
      </c>
      <c r="L742" s="42" t="s">
        <v>150</v>
      </c>
      <c r="M742" s="42" t="s">
        <v>184</v>
      </c>
    </row>
    <row r="743" spans="1:13">
      <c r="A743" s="41" t="s">
        <v>1607</v>
      </c>
      <c r="B743" s="42" t="s">
        <v>1608</v>
      </c>
      <c r="C743" s="42" t="s">
        <v>207</v>
      </c>
      <c r="D743" s="42" t="s">
        <v>193</v>
      </c>
      <c r="E743" s="42" t="s">
        <v>164</v>
      </c>
      <c r="F743" s="42" t="s">
        <v>148</v>
      </c>
      <c r="G743" s="42" t="s">
        <v>213</v>
      </c>
      <c r="H743" s="42">
        <v>45</v>
      </c>
      <c r="I743" s="43">
        <v>43521</v>
      </c>
      <c r="J743" s="44">
        <v>249801</v>
      </c>
      <c r="K743" s="45">
        <v>0.39</v>
      </c>
      <c r="L743" s="42" t="s">
        <v>221</v>
      </c>
      <c r="M743" s="42" t="s">
        <v>316</v>
      </c>
    </row>
    <row r="744" spans="1:13">
      <c r="A744" s="41" t="s">
        <v>1609</v>
      </c>
      <c r="B744" s="42" t="s">
        <v>1610</v>
      </c>
      <c r="C744" s="42" t="s">
        <v>583</v>
      </c>
      <c r="D744" s="42" t="s">
        <v>146</v>
      </c>
      <c r="E744" s="42" t="s">
        <v>147</v>
      </c>
      <c r="F744" s="42" t="s">
        <v>156</v>
      </c>
      <c r="G744" s="42" t="s">
        <v>165</v>
      </c>
      <c r="H744" s="42">
        <v>48</v>
      </c>
      <c r="I744" s="43">
        <v>38987</v>
      </c>
      <c r="J744" s="44">
        <v>76505</v>
      </c>
      <c r="K744" s="45">
        <v>0</v>
      </c>
      <c r="L744" s="42" t="s">
        <v>150</v>
      </c>
      <c r="M744" s="42" t="s">
        <v>151</v>
      </c>
    </row>
    <row r="745" spans="1:13">
      <c r="A745" s="41" t="s">
        <v>1611</v>
      </c>
      <c r="B745" s="42" t="s">
        <v>1612</v>
      </c>
      <c r="C745" s="42" t="s">
        <v>560</v>
      </c>
      <c r="D745" s="42" t="s">
        <v>146</v>
      </c>
      <c r="E745" s="42" t="s">
        <v>177</v>
      </c>
      <c r="F745" s="42" t="s">
        <v>156</v>
      </c>
      <c r="G745" s="42" t="s">
        <v>213</v>
      </c>
      <c r="H745" s="42">
        <v>39</v>
      </c>
      <c r="I745" s="43">
        <v>42664</v>
      </c>
      <c r="J745" s="44">
        <v>84297</v>
      </c>
      <c r="K745" s="45">
        <v>0</v>
      </c>
      <c r="L745" s="42" t="s">
        <v>221</v>
      </c>
      <c r="M745" s="42" t="s">
        <v>222</v>
      </c>
    </row>
    <row r="746" spans="1:13">
      <c r="A746" s="41" t="s">
        <v>1613</v>
      </c>
      <c r="B746" s="42" t="s">
        <v>1614</v>
      </c>
      <c r="C746" s="42" t="s">
        <v>172</v>
      </c>
      <c r="D746" s="42" t="s">
        <v>53</v>
      </c>
      <c r="E746" s="42" t="s">
        <v>164</v>
      </c>
      <c r="F746" s="42" t="s">
        <v>148</v>
      </c>
      <c r="G746" s="42" t="s">
        <v>213</v>
      </c>
      <c r="H746" s="42">
        <v>53</v>
      </c>
      <c r="I746" s="43">
        <v>42744</v>
      </c>
      <c r="J746" s="44">
        <v>75769</v>
      </c>
      <c r="K746" s="45">
        <v>0</v>
      </c>
      <c r="L746" s="42" t="s">
        <v>221</v>
      </c>
      <c r="M746" s="42" t="s">
        <v>222</v>
      </c>
    </row>
    <row r="747" spans="1:13">
      <c r="A747" s="41" t="s">
        <v>301</v>
      </c>
      <c r="B747" s="42" t="s">
        <v>1615</v>
      </c>
      <c r="C747" s="42" t="s">
        <v>207</v>
      </c>
      <c r="D747" s="42" t="s">
        <v>187</v>
      </c>
      <c r="E747" s="42" t="s">
        <v>164</v>
      </c>
      <c r="F747" s="42" t="s">
        <v>156</v>
      </c>
      <c r="G747" s="42" t="s">
        <v>165</v>
      </c>
      <c r="H747" s="42">
        <v>41</v>
      </c>
      <c r="I747" s="43">
        <v>41503</v>
      </c>
      <c r="J747" s="44">
        <v>235619</v>
      </c>
      <c r="K747" s="45">
        <v>0.3</v>
      </c>
      <c r="L747" s="42" t="s">
        <v>150</v>
      </c>
      <c r="M747" s="42" t="s">
        <v>151</v>
      </c>
    </row>
    <row r="748" spans="1:13">
      <c r="A748" s="41" t="s">
        <v>1616</v>
      </c>
      <c r="B748" s="42" t="s">
        <v>1617</v>
      </c>
      <c r="C748" s="42" t="s">
        <v>162</v>
      </c>
      <c r="D748" s="42" t="s">
        <v>197</v>
      </c>
      <c r="E748" s="42" t="s">
        <v>164</v>
      </c>
      <c r="F748" s="42" t="s">
        <v>156</v>
      </c>
      <c r="G748" s="42" t="s">
        <v>213</v>
      </c>
      <c r="H748" s="42">
        <v>40</v>
      </c>
      <c r="I748" s="43">
        <v>43868</v>
      </c>
      <c r="J748" s="44">
        <v>187187</v>
      </c>
      <c r="K748" s="45">
        <v>0.18</v>
      </c>
      <c r="L748" s="42" t="s">
        <v>221</v>
      </c>
      <c r="M748" s="42" t="s">
        <v>222</v>
      </c>
    </row>
    <row r="749" spans="1:13">
      <c r="A749" s="41" t="s">
        <v>223</v>
      </c>
      <c r="B749" s="42" t="s">
        <v>1618</v>
      </c>
      <c r="C749" s="42" t="s">
        <v>349</v>
      </c>
      <c r="D749" s="42" t="s">
        <v>146</v>
      </c>
      <c r="E749" s="42" t="s">
        <v>147</v>
      </c>
      <c r="F749" s="42" t="s">
        <v>156</v>
      </c>
      <c r="G749" s="42" t="s">
        <v>213</v>
      </c>
      <c r="H749" s="42">
        <v>48</v>
      </c>
      <c r="I749" s="43">
        <v>38560</v>
      </c>
      <c r="J749" s="44">
        <v>68987</v>
      </c>
      <c r="K749" s="45">
        <v>0</v>
      </c>
      <c r="L749" s="42" t="s">
        <v>150</v>
      </c>
      <c r="M749" s="42" t="s">
        <v>166</v>
      </c>
    </row>
    <row r="750" spans="1:13">
      <c r="A750" s="41" t="s">
        <v>1619</v>
      </c>
      <c r="B750" s="42" t="s">
        <v>1620</v>
      </c>
      <c r="C750" s="42" t="s">
        <v>162</v>
      </c>
      <c r="D750" s="42" t="s">
        <v>197</v>
      </c>
      <c r="E750" s="42" t="s">
        <v>164</v>
      </c>
      <c r="F750" s="42" t="s">
        <v>156</v>
      </c>
      <c r="G750" s="42" t="s">
        <v>165</v>
      </c>
      <c r="H750" s="42">
        <v>41</v>
      </c>
      <c r="I750" s="43">
        <v>39156</v>
      </c>
      <c r="J750" s="44">
        <v>155926</v>
      </c>
      <c r="K750" s="45">
        <v>0.24</v>
      </c>
      <c r="L750" s="42" t="s">
        <v>150</v>
      </c>
      <c r="M750" s="42" t="s">
        <v>216</v>
      </c>
    </row>
    <row r="751" spans="1:13">
      <c r="A751" s="41" t="s">
        <v>1621</v>
      </c>
      <c r="B751" s="42" t="s">
        <v>1622</v>
      </c>
      <c r="C751" s="42" t="s">
        <v>172</v>
      </c>
      <c r="D751" s="42" t="s">
        <v>187</v>
      </c>
      <c r="E751" s="42" t="s">
        <v>164</v>
      </c>
      <c r="F751" s="42" t="s">
        <v>156</v>
      </c>
      <c r="G751" s="42" t="s">
        <v>157</v>
      </c>
      <c r="H751" s="42">
        <v>54</v>
      </c>
      <c r="I751" s="43">
        <v>42494</v>
      </c>
      <c r="J751" s="44">
        <v>93668</v>
      </c>
      <c r="K751" s="45">
        <v>0</v>
      </c>
      <c r="L751" s="42" t="s">
        <v>150</v>
      </c>
      <c r="M751" s="42" t="s">
        <v>166</v>
      </c>
    </row>
    <row r="752" spans="1:13">
      <c r="A752" s="41" t="s">
        <v>1623</v>
      </c>
      <c r="B752" s="42" t="s">
        <v>1624</v>
      </c>
      <c r="C752" s="42" t="s">
        <v>264</v>
      </c>
      <c r="D752" s="42" t="s">
        <v>193</v>
      </c>
      <c r="E752" s="42" t="s">
        <v>147</v>
      </c>
      <c r="F752" s="42" t="s">
        <v>156</v>
      </c>
      <c r="G752" s="42" t="s">
        <v>165</v>
      </c>
      <c r="H752" s="42">
        <v>38</v>
      </c>
      <c r="I752" s="43">
        <v>43798</v>
      </c>
      <c r="J752" s="44">
        <v>69647</v>
      </c>
      <c r="K752" s="45">
        <v>0</v>
      </c>
      <c r="L752" s="42" t="s">
        <v>150</v>
      </c>
      <c r="M752" s="42" t="s">
        <v>184</v>
      </c>
    </row>
    <row r="753" spans="1:13">
      <c r="A753" s="41" t="s">
        <v>1625</v>
      </c>
      <c r="B753" s="42" t="s">
        <v>1626</v>
      </c>
      <c r="C753" s="42" t="s">
        <v>397</v>
      </c>
      <c r="D753" s="42" t="s">
        <v>146</v>
      </c>
      <c r="E753" s="42" t="s">
        <v>177</v>
      </c>
      <c r="F753" s="42" t="s">
        <v>156</v>
      </c>
      <c r="G753" s="42" t="s">
        <v>157</v>
      </c>
      <c r="H753" s="42">
        <v>57</v>
      </c>
      <c r="I753" s="43">
        <v>37798</v>
      </c>
      <c r="J753" s="44">
        <v>63318</v>
      </c>
      <c r="K753" s="45">
        <v>0</v>
      </c>
      <c r="L753" s="42" t="s">
        <v>150</v>
      </c>
      <c r="M753" s="42" t="s">
        <v>216</v>
      </c>
    </row>
    <row r="754" spans="1:13">
      <c r="A754" s="41" t="s">
        <v>1627</v>
      </c>
      <c r="B754" s="42" t="s">
        <v>1628</v>
      </c>
      <c r="C754" s="42" t="s">
        <v>172</v>
      </c>
      <c r="D754" s="42" t="s">
        <v>208</v>
      </c>
      <c r="E754" s="42" t="s">
        <v>155</v>
      </c>
      <c r="F754" s="42" t="s">
        <v>156</v>
      </c>
      <c r="G754" s="42" t="s">
        <v>157</v>
      </c>
      <c r="H754" s="42">
        <v>63</v>
      </c>
      <c r="I754" s="43">
        <v>42778</v>
      </c>
      <c r="J754" s="44">
        <v>77629</v>
      </c>
      <c r="K754" s="45">
        <v>0</v>
      </c>
      <c r="L754" s="42" t="s">
        <v>158</v>
      </c>
      <c r="M754" s="42" t="s">
        <v>236</v>
      </c>
    </row>
    <row r="755" spans="1:13">
      <c r="A755" s="41" t="s">
        <v>1629</v>
      </c>
      <c r="B755" s="42" t="s">
        <v>1630</v>
      </c>
      <c r="C755" s="42" t="s">
        <v>145</v>
      </c>
      <c r="D755" s="42" t="s">
        <v>193</v>
      </c>
      <c r="E755" s="42" t="s">
        <v>155</v>
      </c>
      <c r="F755" s="42" t="s">
        <v>156</v>
      </c>
      <c r="G755" s="42" t="s">
        <v>157</v>
      </c>
      <c r="H755" s="42">
        <v>62</v>
      </c>
      <c r="I755" s="43">
        <v>43061</v>
      </c>
      <c r="J755" s="44">
        <v>138808</v>
      </c>
      <c r="K755" s="45">
        <v>0.15</v>
      </c>
      <c r="L755" s="42" t="s">
        <v>158</v>
      </c>
      <c r="M755" s="42" t="s">
        <v>159</v>
      </c>
    </row>
    <row r="756" spans="1:13">
      <c r="A756" s="41" t="s">
        <v>1631</v>
      </c>
      <c r="B756" s="42" t="s">
        <v>1632</v>
      </c>
      <c r="C756" s="42" t="s">
        <v>246</v>
      </c>
      <c r="D756" s="42" t="s">
        <v>146</v>
      </c>
      <c r="E756" s="42" t="s">
        <v>147</v>
      </c>
      <c r="F756" s="42" t="s">
        <v>148</v>
      </c>
      <c r="G756" s="42" t="s">
        <v>165</v>
      </c>
      <c r="H756" s="42">
        <v>49</v>
      </c>
      <c r="I756" s="43">
        <v>41703</v>
      </c>
      <c r="J756" s="44">
        <v>88777</v>
      </c>
      <c r="K756" s="45">
        <v>0</v>
      </c>
      <c r="L756" s="42" t="s">
        <v>150</v>
      </c>
      <c r="M756" s="42" t="s">
        <v>166</v>
      </c>
    </row>
    <row r="757" spans="1:13">
      <c r="A757" s="41" t="s">
        <v>1633</v>
      </c>
      <c r="B757" s="42" t="s">
        <v>1634</v>
      </c>
      <c r="C757" s="42" t="s">
        <v>162</v>
      </c>
      <c r="D757" s="42" t="s">
        <v>187</v>
      </c>
      <c r="E757" s="42" t="s">
        <v>177</v>
      </c>
      <c r="F757" s="42" t="s">
        <v>148</v>
      </c>
      <c r="G757" s="42" t="s">
        <v>157</v>
      </c>
      <c r="H757" s="42">
        <v>60</v>
      </c>
      <c r="I757" s="43">
        <v>38121</v>
      </c>
      <c r="J757" s="44">
        <v>186378</v>
      </c>
      <c r="K757" s="45">
        <v>0.26</v>
      </c>
      <c r="L757" s="42" t="s">
        <v>158</v>
      </c>
      <c r="M757" s="42" t="s">
        <v>159</v>
      </c>
    </row>
    <row r="758" spans="1:13">
      <c r="A758" s="41" t="s">
        <v>1635</v>
      </c>
      <c r="B758" s="42" t="s">
        <v>1636</v>
      </c>
      <c r="C758" s="42" t="s">
        <v>232</v>
      </c>
      <c r="D758" s="42" t="s">
        <v>197</v>
      </c>
      <c r="E758" s="42" t="s">
        <v>147</v>
      </c>
      <c r="F758" s="42" t="s">
        <v>148</v>
      </c>
      <c r="G758" s="42" t="s">
        <v>157</v>
      </c>
      <c r="H758" s="42">
        <v>45</v>
      </c>
      <c r="I758" s="43">
        <v>42117</v>
      </c>
      <c r="J758" s="44">
        <v>60017</v>
      </c>
      <c r="K758" s="45">
        <v>0</v>
      </c>
      <c r="L758" s="42" t="s">
        <v>150</v>
      </c>
      <c r="M758" s="42" t="s">
        <v>166</v>
      </c>
    </row>
    <row r="759" spans="1:13">
      <c r="A759" s="41" t="s">
        <v>1637</v>
      </c>
      <c r="B759" s="42" t="s">
        <v>1638</v>
      </c>
      <c r="C759" s="42" t="s">
        <v>145</v>
      </c>
      <c r="D759" s="42" t="s">
        <v>53</v>
      </c>
      <c r="E759" s="42" t="s">
        <v>164</v>
      </c>
      <c r="F759" s="42" t="s">
        <v>148</v>
      </c>
      <c r="G759" s="42" t="s">
        <v>213</v>
      </c>
      <c r="H759" s="42">
        <v>45</v>
      </c>
      <c r="I759" s="43">
        <v>43305</v>
      </c>
      <c r="J759" s="44">
        <v>148991</v>
      </c>
      <c r="K759" s="45">
        <v>0.12</v>
      </c>
      <c r="L759" s="42" t="s">
        <v>221</v>
      </c>
      <c r="M759" s="42" t="s">
        <v>316</v>
      </c>
    </row>
    <row r="760" spans="1:13">
      <c r="A760" s="41" t="s">
        <v>1639</v>
      </c>
      <c r="B760" s="42" t="s">
        <v>1640</v>
      </c>
      <c r="C760" s="42" t="s">
        <v>273</v>
      </c>
      <c r="D760" s="42" t="s">
        <v>197</v>
      </c>
      <c r="E760" s="42" t="s">
        <v>164</v>
      </c>
      <c r="F760" s="42" t="s">
        <v>148</v>
      </c>
      <c r="G760" s="42" t="s">
        <v>213</v>
      </c>
      <c r="H760" s="42">
        <v>52</v>
      </c>
      <c r="I760" s="43">
        <v>39532</v>
      </c>
      <c r="J760" s="44">
        <v>97398</v>
      </c>
      <c r="K760" s="45">
        <v>0</v>
      </c>
      <c r="L760" s="42" t="s">
        <v>221</v>
      </c>
      <c r="M760" s="42" t="s">
        <v>222</v>
      </c>
    </row>
    <row r="761" spans="1:13">
      <c r="A761" s="41" t="s">
        <v>1641</v>
      </c>
      <c r="B761" s="42" t="s">
        <v>1642</v>
      </c>
      <c r="C761" s="42" t="s">
        <v>253</v>
      </c>
      <c r="D761" s="42" t="s">
        <v>193</v>
      </c>
      <c r="E761" s="42" t="s">
        <v>155</v>
      </c>
      <c r="F761" s="42" t="s">
        <v>148</v>
      </c>
      <c r="G761" s="42" t="s">
        <v>157</v>
      </c>
      <c r="H761" s="42">
        <v>63</v>
      </c>
      <c r="I761" s="43">
        <v>39204</v>
      </c>
      <c r="J761" s="44">
        <v>72805</v>
      </c>
      <c r="K761" s="45">
        <v>0</v>
      </c>
      <c r="L761" s="42" t="s">
        <v>158</v>
      </c>
      <c r="M761" s="42" t="s">
        <v>202</v>
      </c>
    </row>
    <row r="762" spans="1:13">
      <c r="A762" s="41" t="s">
        <v>1643</v>
      </c>
      <c r="B762" s="42" t="s">
        <v>1644</v>
      </c>
      <c r="C762" s="42" t="s">
        <v>392</v>
      </c>
      <c r="D762" s="42" t="s">
        <v>53</v>
      </c>
      <c r="E762" s="42" t="s">
        <v>147</v>
      </c>
      <c r="F762" s="42" t="s">
        <v>148</v>
      </c>
      <c r="G762" s="42" t="s">
        <v>157</v>
      </c>
      <c r="H762" s="42">
        <v>46</v>
      </c>
      <c r="I762" s="43">
        <v>44213</v>
      </c>
      <c r="J762" s="44">
        <v>72131</v>
      </c>
      <c r="K762" s="45">
        <v>0</v>
      </c>
      <c r="L762" s="42" t="s">
        <v>158</v>
      </c>
      <c r="M762" s="42" t="s">
        <v>202</v>
      </c>
    </row>
    <row r="763" spans="1:13">
      <c r="A763" s="41" t="s">
        <v>1645</v>
      </c>
      <c r="B763" s="42" t="s">
        <v>1646</v>
      </c>
      <c r="C763" s="42" t="s">
        <v>180</v>
      </c>
      <c r="D763" s="42" t="s">
        <v>193</v>
      </c>
      <c r="E763" s="42" t="s">
        <v>155</v>
      </c>
      <c r="F763" s="42" t="s">
        <v>156</v>
      </c>
      <c r="G763" s="42" t="s">
        <v>165</v>
      </c>
      <c r="H763" s="42">
        <v>64</v>
      </c>
      <c r="I763" s="43">
        <v>33964</v>
      </c>
      <c r="J763" s="44">
        <v>104668</v>
      </c>
      <c r="K763" s="45">
        <v>0.08</v>
      </c>
      <c r="L763" s="42" t="s">
        <v>150</v>
      </c>
      <c r="M763" s="42" t="s">
        <v>216</v>
      </c>
    </row>
    <row r="764" spans="1:13">
      <c r="A764" s="41" t="s">
        <v>1647</v>
      </c>
      <c r="B764" s="42" t="s">
        <v>1648</v>
      </c>
      <c r="C764" s="42" t="s">
        <v>172</v>
      </c>
      <c r="D764" s="42" t="s">
        <v>53</v>
      </c>
      <c r="E764" s="42" t="s">
        <v>155</v>
      </c>
      <c r="F764" s="42" t="s">
        <v>148</v>
      </c>
      <c r="G764" s="42" t="s">
        <v>165</v>
      </c>
      <c r="H764" s="42">
        <v>53</v>
      </c>
      <c r="I764" s="43">
        <v>42952</v>
      </c>
      <c r="J764" s="44">
        <v>89769</v>
      </c>
      <c r="K764" s="45">
        <v>0</v>
      </c>
      <c r="L764" s="42" t="s">
        <v>150</v>
      </c>
      <c r="M764" s="42" t="s">
        <v>151</v>
      </c>
    </row>
    <row r="765" spans="1:13">
      <c r="A765" s="41" t="s">
        <v>1649</v>
      </c>
      <c r="B765" s="42" t="s">
        <v>1650</v>
      </c>
      <c r="C765" s="42" t="s">
        <v>180</v>
      </c>
      <c r="D765" s="42" t="s">
        <v>53</v>
      </c>
      <c r="E765" s="42" t="s">
        <v>177</v>
      </c>
      <c r="F765" s="42" t="s">
        <v>148</v>
      </c>
      <c r="G765" s="42" t="s">
        <v>157</v>
      </c>
      <c r="H765" s="42">
        <v>27</v>
      </c>
      <c r="I765" s="43">
        <v>43358</v>
      </c>
      <c r="J765" s="44">
        <v>127616</v>
      </c>
      <c r="K765" s="45">
        <v>7.0000000000000007E-2</v>
      </c>
      <c r="L765" s="42" t="s">
        <v>150</v>
      </c>
      <c r="M765" s="42" t="s">
        <v>216</v>
      </c>
    </row>
    <row r="766" spans="1:13">
      <c r="A766" s="41" t="s">
        <v>648</v>
      </c>
      <c r="B766" s="42" t="s">
        <v>1651</v>
      </c>
      <c r="C766" s="42" t="s">
        <v>180</v>
      </c>
      <c r="D766" s="42" t="s">
        <v>193</v>
      </c>
      <c r="E766" s="42" t="s">
        <v>177</v>
      </c>
      <c r="F766" s="42" t="s">
        <v>156</v>
      </c>
      <c r="G766" s="42" t="s">
        <v>165</v>
      </c>
      <c r="H766" s="42">
        <v>45</v>
      </c>
      <c r="I766" s="43">
        <v>41099</v>
      </c>
      <c r="J766" s="44">
        <v>109883</v>
      </c>
      <c r="K766" s="45">
        <v>7.0000000000000007E-2</v>
      </c>
      <c r="L766" s="42" t="s">
        <v>150</v>
      </c>
      <c r="M766" s="42" t="s">
        <v>216</v>
      </c>
    </row>
    <row r="767" spans="1:13">
      <c r="A767" s="41" t="s">
        <v>1652</v>
      </c>
      <c r="B767" s="42" t="s">
        <v>1653</v>
      </c>
      <c r="C767" s="42" t="s">
        <v>282</v>
      </c>
      <c r="D767" s="42" t="s">
        <v>193</v>
      </c>
      <c r="E767" s="42" t="s">
        <v>155</v>
      </c>
      <c r="F767" s="42" t="s">
        <v>148</v>
      </c>
      <c r="G767" s="42" t="s">
        <v>157</v>
      </c>
      <c r="H767" s="42">
        <v>25</v>
      </c>
      <c r="I767" s="43">
        <v>44270</v>
      </c>
      <c r="J767" s="44">
        <v>47974</v>
      </c>
      <c r="K767" s="45">
        <v>0</v>
      </c>
      <c r="L767" s="42" t="s">
        <v>158</v>
      </c>
      <c r="M767" s="42" t="s">
        <v>159</v>
      </c>
    </row>
    <row r="768" spans="1:13">
      <c r="A768" s="41" t="s">
        <v>1654</v>
      </c>
      <c r="B768" s="42" t="s">
        <v>1655</v>
      </c>
      <c r="C768" s="42" t="s">
        <v>145</v>
      </c>
      <c r="D768" s="42" t="s">
        <v>146</v>
      </c>
      <c r="E768" s="42" t="s">
        <v>164</v>
      </c>
      <c r="F768" s="42" t="s">
        <v>148</v>
      </c>
      <c r="G768" s="42" t="s">
        <v>165</v>
      </c>
      <c r="H768" s="42">
        <v>43</v>
      </c>
      <c r="I768" s="43">
        <v>42090</v>
      </c>
      <c r="J768" s="44">
        <v>120321</v>
      </c>
      <c r="K768" s="45">
        <v>0.12</v>
      </c>
      <c r="L768" s="42" t="s">
        <v>150</v>
      </c>
      <c r="M768" s="42" t="s">
        <v>188</v>
      </c>
    </row>
    <row r="769" spans="1:13">
      <c r="A769" s="41" t="s">
        <v>1656</v>
      </c>
      <c r="B769" s="42" t="s">
        <v>1657</v>
      </c>
      <c r="C769" s="42" t="s">
        <v>239</v>
      </c>
      <c r="D769" s="42" t="s">
        <v>146</v>
      </c>
      <c r="E769" s="42" t="s">
        <v>155</v>
      </c>
      <c r="F769" s="42" t="s">
        <v>148</v>
      </c>
      <c r="G769" s="42" t="s">
        <v>213</v>
      </c>
      <c r="H769" s="42">
        <v>61</v>
      </c>
      <c r="I769" s="43">
        <v>41861</v>
      </c>
      <c r="J769" s="44">
        <v>57446</v>
      </c>
      <c r="K769" s="45">
        <v>0</v>
      </c>
      <c r="L769" s="42" t="s">
        <v>150</v>
      </c>
      <c r="M769" s="42" t="s">
        <v>173</v>
      </c>
    </row>
    <row r="770" spans="1:13">
      <c r="A770" s="41" t="s">
        <v>1658</v>
      </c>
      <c r="B770" s="42" t="s">
        <v>1659</v>
      </c>
      <c r="C770" s="42" t="s">
        <v>162</v>
      </c>
      <c r="D770" s="42" t="s">
        <v>187</v>
      </c>
      <c r="E770" s="42" t="s">
        <v>147</v>
      </c>
      <c r="F770" s="42" t="s">
        <v>148</v>
      </c>
      <c r="G770" s="42" t="s">
        <v>165</v>
      </c>
      <c r="H770" s="42">
        <v>42</v>
      </c>
      <c r="I770" s="43">
        <v>39968</v>
      </c>
      <c r="J770" s="44">
        <v>174099</v>
      </c>
      <c r="K770" s="45">
        <v>0.26</v>
      </c>
      <c r="L770" s="42" t="s">
        <v>150</v>
      </c>
      <c r="M770" s="42" t="s">
        <v>188</v>
      </c>
    </row>
    <row r="771" spans="1:13">
      <c r="A771" s="41" t="s">
        <v>1660</v>
      </c>
      <c r="B771" s="42" t="s">
        <v>1661</v>
      </c>
      <c r="C771" s="42" t="s">
        <v>145</v>
      </c>
      <c r="D771" s="42" t="s">
        <v>163</v>
      </c>
      <c r="E771" s="42" t="s">
        <v>155</v>
      </c>
      <c r="F771" s="42" t="s">
        <v>156</v>
      </c>
      <c r="G771" s="42" t="s">
        <v>157</v>
      </c>
      <c r="H771" s="42">
        <v>63</v>
      </c>
      <c r="I771" s="43">
        <v>37295</v>
      </c>
      <c r="J771" s="44">
        <v>128703</v>
      </c>
      <c r="K771" s="45">
        <v>0.13</v>
      </c>
      <c r="L771" s="42" t="s">
        <v>150</v>
      </c>
      <c r="M771" s="42" t="s">
        <v>188</v>
      </c>
    </row>
    <row r="772" spans="1:13">
      <c r="A772" s="41" t="s">
        <v>1662</v>
      </c>
      <c r="B772" s="42" t="s">
        <v>1663</v>
      </c>
      <c r="C772" s="42" t="s">
        <v>273</v>
      </c>
      <c r="D772" s="42" t="s">
        <v>197</v>
      </c>
      <c r="E772" s="42" t="s">
        <v>177</v>
      </c>
      <c r="F772" s="42" t="s">
        <v>148</v>
      </c>
      <c r="G772" s="42" t="s">
        <v>165</v>
      </c>
      <c r="H772" s="42">
        <v>32</v>
      </c>
      <c r="I772" s="43">
        <v>42317</v>
      </c>
      <c r="J772" s="44">
        <v>65247</v>
      </c>
      <c r="K772" s="45">
        <v>0</v>
      </c>
      <c r="L772" s="42" t="s">
        <v>150</v>
      </c>
      <c r="M772" s="42" t="s">
        <v>173</v>
      </c>
    </row>
    <row r="773" spans="1:13">
      <c r="A773" s="41" t="s">
        <v>1664</v>
      </c>
      <c r="B773" s="42" t="s">
        <v>1665</v>
      </c>
      <c r="C773" s="42" t="s">
        <v>232</v>
      </c>
      <c r="D773" s="42" t="s">
        <v>197</v>
      </c>
      <c r="E773" s="42" t="s">
        <v>147</v>
      </c>
      <c r="F773" s="42" t="s">
        <v>156</v>
      </c>
      <c r="G773" s="42" t="s">
        <v>213</v>
      </c>
      <c r="H773" s="42">
        <v>27</v>
      </c>
      <c r="I773" s="43">
        <v>43371</v>
      </c>
      <c r="J773" s="44">
        <v>64247</v>
      </c>
      <c r="K773" s="45">
        <v>0</v>
      </c>
      <c r="L773" s="42" t="s">
        <v>221</v>
      </c>
      <c r="M773" s="42" t="s">
        <v>227</v>
      </c>
    </row>
    <row r="774" spans="1:13">
      <c r="A774" s="41" t="s">
        <v>1666</v>
      </c>
      <c r="B774" s="42" t="s">
        <v>1667</v>
      </c>
      <c r="C774" s="42" t="s">
        <v>180</v>
      </c>
      <c r="D774" s="42" t="s">
        <v>193</v>
      </c>
      <c r="E774" s="42" t="s">
        <v>147</v>
      </c>
      <c r="F774" s="42" t="s">
        <v>148</v>
      </c>
      <c r="G774" s="42" t="s">
        <v>165</v>
      </c>
      <c r="H774" s="42">
        <v>33</v>
      </c>
      <c r="I774" s="43">
        <v>41071</v>
      </c>
      <c r="J774" s="44">
        <v>118253</v>
      </c>
      <c r="K774" s="45">
        <v>0.08</v>
      </c>
      <c r="L774" s="42" t="s">
        <v>150</v>
      </c>
      <c r="M774" s="42" t="s">
        <v>188</v>
      </c>
    </row>
    <row r="775" spans="1:13">
      <c r="A775" s="41" t="s">
        <v>1668</v>
      </c>
      <c r="B775" s="42" t="s">
        <v>1669</v>
      </c>
      <c r="C775" s="42" t="s">
        <v>279</v>
      </c>
      <c r="D775" s="42" t="s">
        <v>197</v>
      </c>
      <c r="E775" s="42" t="s">
        <v>155</v>
      </c>
      <c r="F775" s="42" t="s">
        <v>148</v>
      </c>
      <c r="G775" s="42" t="s">
        <v>157</v>
      </c>
      <c r="H775" s="42">
        <v>45</v>
      </c>
      <c r="I775" s="43">
        <v>38057</v>
      </c>
      <c r="J775" s="44">
        <v>109422</v>
      </c>
      <c r="K775" s="45">
        <v>0</v>
      </c>
      <c r="L775" s="42" t="s">
        <v>158</v>
      </c>
      <c r="M775" s="42" t="s">
        <v>159</v>
      </c>
    </row>
    <row r="776" spans="1:13">
      <c r="A776" s="41" t="s">
        <v>1670</v>
      </c>
      <c r="B776" s="42" t="s">
        <v>1671</v>
      </c>
      <c r="C776" s="42" t="s">
        <v>180</v>
      </c>
      <c r="D776" s="42" t="s">
        <v>193</v>
      </c>
      <c r="E776" s="42" t="s">
        <v>177</v>
      </c>
      <c r="F776" s="42" t="s">
        <v>156</v>
      </c>
      <c r="G776" s="42" t="s">
        <v>157</v>
      </c>
      <c r="H776" s="42">
        <v>41</v>
      </c>
      <c r="I776" s="43">
        <v>43502</v>
      </c>
      <c r="J776" s="44">
        <v>126950</v>
      </c>
      <c r="K776" s="45">
        <v>0.1</v>
      </c>
      <c r="L776" s="42" t="s">
        <v>150</v>
      </c>
      <c r="M776" s="42" t="s">
        <v>166</v>
      </c>
    </row>
    <row r="777" spans="1:13">
      <c r="A777" s="41" t="s">
        <v>1672</v>
      </c>
      <c r="B777" s="42" t="s">
        <v>1673</v>
      </c>
      <c r="C777" s="42" t="s">
        <v>246</v>
      </c>
      <c r="D777" s="42" t="s">
        <v>146</v>
      </c>
      <c r="E777" s="42" t="s">
        <v>155</v>
      </c>
      <c r="F777" s="42" t="s">
        <v>148</v>
      </c>
      <c r="G777" s="42" t="s">
        <v>157</v>
      </c>
      <c r="H777" s="42">
        <v>36</v>
      </c>
      <c r="I777" s="43">
        <v>41964</v>
      </c>
      <c r="J777" s="44">
        <v>97500</v>
      </c>
      <c r="K777" s="45">
        <v>0</v>
      </c>
      <c r="L777" s="42" t="s">
        <v>150</v>
      </c>
      <c r="M777" s="42" t="s">
        <v>184</v>
      </c>
    </row>
    <row r="778" spans="1:13">
      <c r="A778" s="41" t="s">
        <v>1674</v>
      </c>
      <c r="B778" s="42" t="s">
        <v>1675</v>
      </c>
      <c r="C778" s="42" t="s">
        <v>239</v>
      </c>
      <c r="D778" s="42" t="s">
        <v>146</v>
      </c>
      <c r="E778" s="42" t="s">
        <v>155</v>
      </c>
      <c r="F778" s="42" t="s">
        <v>156</v>
      </c>
      <c r="G778" s="42" t="s">
        <v>157</v>
      </c>
      <c r="H778" s="42">
        <v>25</v>
      </c>
      <c r="I778" s="43">
        <v>44213</v>
      </c>
      <c r="J778" s="44">
        <v>41844</v>
      </c>
      <c r="K778" s="45">
        <v>0</v>
      </c>
      <c r="L778" s="42" t="s">
        <v>158</v>
      </c>
      <c r="M778" s="42" t="s">
        <v>159</v>
      </c>
    </row>
    <row r="779" spans="1:13">
      <c r="A779" s="41" t="s">
        <v>1676</v>
      </c>
      <c r="B779" s="42" t="s">
        <v>1677</v>
      </c>
      <c r="C779" s="42" t="s">
        <v>242</v>
      </c>
      <c r="D779" s="42" t="s">
        <v>187</v>
      </c>
      <c r="E779" s="42" t="s">
        <v>147</v>
      </c>
      <c r="F779" s="42" t="s">
        <v>156</v>
      </c>
      <c r="G779" s="42" t="s">
        <v>157</v>
      </c>
      <c r="H779" s="42">
        <v>43</v>
      </c>
      <c r="I779" s="43">
        <v>41680</v>
      </c>
      <c r="J779" s="44">
        <v>58875</v>
      </c>
      <c r="K779" s="45">
        <v>0</v>
      </c>
      <c r="L779" s="42" t="s">
        <v>158</v>
      </c>
      <c r="M779" s="42" t="s">
        <v>248</v>
      </c>
    </row>
    <row r="780" spans="1:13">
      <c r="A780" s="41" t="s">
        <v>1678</v>
      </c>
      <c r="B780" s="42" t="s">
        <v>1679</v>
      </c>
      <c r="C780" s="42" t="s">
        <v>176</v>
      </c>
      <c r="D780" s="42" t="s">
        <v>53</v>
      </c>
      <c r="E780" s="42" t="s">
        <v>155</v>
      </c>
      <c r="F780" s="42" t="s">
        <v>148</v>
      </c>
      <c r="G780" s="42" t="s">
        <v>157</v>
      </c>
      <c r="H780" s="42">
        <v>37</v>
      </c>
      <c r="I780" s="43">
        <v>42318</v>
      </c>
      <c r="J780" s="44">
        <v>64204</v>
      </c>
      <c r="K780" s="45">
        <v>0</v>
      </c>
      <c r="L780" s="42" t="s">
        <v>150</v>
      </c>
      <c r="M780" s="42" t="s">
        <v>216</v>
      </c>
    </row>
    <row r="781" spans="1:13">
      <c r="A781" s="41" t="s">
        <v>1680</v>
      </c>
      <c r="B781" s="42" t="s">
        <v>1681</v>
      </c>
      <c r="C781" s="42" t="s">
        <v>242</v>
      </c>
      <c r="D781" s="42" t="s">
        <v>53</v>
      </c>
      <c r="E781" s="42" t="s">
        <v>177</v>
      </c>
      <c r="F781" s="42" t="s">
        <v>148</v>
      </c>
      <c r="G781" s="42" t="s">
        <v>157</v>
      </c>
      <c r="H781" s="42">
        <v>42</v>
      </c>
      <c r="I781" s="43">
        <v>40307</v>
      </c>
      <c r="J781" s="44">
        <v>67743</v>
      </c>
      <c r="K781" s="45">
        <v>0</v>
      </c>
      <c r="L781" s="42" t="s">
        <v>158</v>
      </c>
      <c r="M781" s="42" t="s">
        <v>236</v>
      </c>
    </row>
    <row r="782" spans="1:13">
      <c r="A782" s="41" t="s">
        <v>1682</v>
      </c>
      <c r="B782" s="42" t="s">
        <v>1327</v>
      </c>
      <c r="C782" s="42" t="s">
        <v>392</v>
      </c>
      <c r="D782" s="42" t="s">
        <v>53</v>
      </c>
      <c r="E782" s="42" t="s">
        <v>164</v>
      </c>
      <c r="F782" s="42" t="s">
        <v>148</v>
      </c>
      <c r="G782" s="42" t="s">
        <v>149</v>
      </c>
      <c r="H782" s="42">
        <v>60</v>
      </c>
      <c r="I782" s="43">
        <v>35641</v>
      </c>
      <c r="J782" s="44">
        <v>71677</v>
      </c>
      <c r="K782" s="45">
        <v>0</v>
      </c>
      <c r="L782" s="42" t="s">
        <v>150</v>
      </c>
      <c r="M782" s="42" t="s">
        <v>216</v>
      </c>
    </row>
    <row r="783" spans="1:13">
      <c r="A783" s="41" t="s">
        <v>1683</v>
      </c>
      <c r="B783" s="42" t="s">
        <v>1684</v>
      </c>
      <c r="C783" s="42" t="s">
        <v>239</v>
      </c>
      <c r="D783" s="42" t="s">
        <v>146</v>
      </c>
      <c r="E783" s="42" t="s">
        <v>164</v>
      </c>
      <c r="F783" s="42" t="s">
        <v>156</v>
      </c>
      <c r="G783" s="42" t="s">
        <v>157</v>
      </c>
      <c r="H783" s="42">
        <v>61</v>
      </c>
      <c r="I783" s="43">
        <v>36793</v>
      </c>
      <c r="J783" s="44">
        <v>40063</v>
      </c>
      <c r="K783" s="45">
        <v>0</v>
      </c>
      <c r="L783" s="42" t="s">
        <v>150</v>
      </c>
      <c r="M783" s="42" t="s">
        <v>184</v>
      </c>
    </row>
    <row r="784" spans="1:13">
      <c r="A784" s="41" t="s">
        <v>1685</v>
      </c>
      <c r="B784" s="42" t="s">
        <v>1686</v>
      </c>
      <c r="C784" s="42" t="s">
        <v>239</v>
      </c>
      <c r="D784" s="42" t="s">
        <v>146</v>
      </c>
      <c r="E784" s="42" t="s">
        <v>155</v>
      </c>
      <c r="F784" s="42" t="s">
        <v>148</v>
      </c>
      <c r="G784" s="42" t="s">
        <v>165</v>
      </c>
      <c r="H784" s="42">
        <v>55</v>
      </c>
      <c r="I784" s="43">
        <v>38107</v>
      </c>
      <c r="J784" s="44">
        <v>40124</v>
      </c>
      <c r="K784" s="45">
        <v>0</v>
      </c>
      <c r="L784" s="42" t="s">
        <v>150</v>
      </c>
      <c r="M784" s="42" t="s">
        <v>188</v>
      </c>
    </row>
    <row r="785" spans="1:13">
      <c r="A785" s="41" t="s">
        <v>1687</v>
      </c>
      <c r="B785" s="42" t="s">
        <v>1688</v>
      </c>
      <c r="C785" s="42" t="s">
        <v>276</v>
      </c>
      <c r="D785" s="42" t="s">
        <v>197</v>
      </c>
      <c r="E785" s="42" t="s">
        <v>155</v>
      </c>
      <c r="F785" s="42" t="s">
        <v>156</v>
      </c>
      <c r="G785" s="42" t="s">
        <v>157</v>
      </c>
      <c r="H785" s="42">
        <v>57</v>
      </c>
      <c r="I785" s="43">
        <v>43157</v>
      </c>
      <c r="J785" s="44">
        <v>103183</v>
      </c>
      <c r="K785" s="45">
        <v>0</v>
      </c>
      <c r="L785" s="42" t="s">
        <v>150</v>
      </c>
      <c r="M785" s="42" t="s">
        <v>188</v>
      </c>
    </row>
    <row r="786" spans="1:13">
      <c r="A786" s="41" t="s">
        <v>1689</v>
      </c>
      <c r="B786" s="42" t="s">
        <v>1690</v>
      </c>
      <c r="C786" s="42" t="s">
        <v>397</v>
      </c>
      <c r="D786" s="42" t="s">
        <v>146</v>
      </c>
      <c r="E786" s="42" t="s">
        <v>177</v>
      </c>
      <c r="F786" s="42" t="s">
        <v>156</v>
      </c>
      <c r="G786" s="42" t="s">
        <v>157</v>
      </c>
      <c r="H786" s="42">
        <v>54</v>
      </c>
      <c r="I786" s="43">
        <v>35961</v>
      </c>
      <c r="J786" s="44">
        <v>95239</v>
      </c>
      <c r="K786" s="45">
        <v>0</v>
      </c>
      <c r="L786" s="42" t="s">
        <v>150</v>
      </c>
      <c r="M786" s="42" t="s">
        <v>173</v>
      </c>
    </row>
    <row r="787" spans="1:13">
      <c r="A787" s="41" t="s">
        <v>1691</v>
      </c>
      <c r="B787" s="42" t="s">
        <v>1407</v>
      </c>
      <c r="C787" s="42" t="s">
        <v>375</v>
      </c>
      <c r="D787" s="42" t="s">
        <v>197</v>
      </c>
      <c r="E787" s="42" t="s">
        <v>155</v>
      </c>
      <c r="F787" s="42" t="s">
        <v>148</v>
      </c>
      <c r="G787" s="42" t="s">
        <v>157</v>
      </c>
      <c r="H787" s="42">
        <v>29</v>
      </c>
      <c r="I787" s="43">
        <v>43778</v>
      </c>
      <c r="J787" s="44">
        <v>75012</v>
      </c>
      <c r="K787" s="45">
        <v>0</v>
      </c>
      <c r="L787" s="42" t="s">
        <v>150</v>
      </c>
      <c r="M787" s="42" t="s">
        <v>166</v>
      </c>
    </row>
    <row r="788" spans="1:13">
      <c r="A788" s="41" t="s">
        <v>1692</v>
      </c>
      <c r="B788" s="42" t="s">
        <v>1693</v>
      </c>
      <c r="C788" s="42" t="s">
        <v>346</v>
      </c>
      <c r="D788" s="42" t="s">
        <v>146</v>
      </c>
      <c r="E788" s="42" t="s">
        <v>155</v>
      </c>
      <c r="F788" s="42" t="s">
        <v>148</v>
      </c>
      <c r="G788" s="42" t="s">
        <v>157</v>
      </c>
      <c r="H788" s="42">
        <v>33</v>
      </c>
      <c r="I788" s="43">
        <v>41819</v>
      </c>
      <c r="J788" s="44">
        <v>96366</v>
      </c>
      <c r="K788" s="45">
        <v>0</v>
      </c>
      <c r="L788" s="42" t="s">
        <v>158</v>
      </c>
      <c r="M788" s="42" t="s">
        <v>248</v>
      </c>
    </row>
    <row r="789" spans="1:13">
      <c r="A789" s="41" t="s">
        <v>1694</v>
      </c>
      <c r="B789" s="42" t="s">
        <v>1695</v>
      </c>
      <c r="C789" s="42" t="s">
        <v>183</v>
      </c>
      <c r="D789" s="42" t="s">
        <v>208</v>
      </c>
      <c r="E789" s="42" t="s">
        <v>177</v>
      </c>
      <c r="F789" s="42" t="s">
        <v>148</v>
      </c>
      <c r="G789" s="42" t="s">
        <v>157</v>
      </c>
      <c r="H789" s="42">
        <v>39</v>
      </c>
      <c r="I789" s="43">
        <v>41849</v>
      </c>
      <c r="J789" s="44">
        <v>40897</v>
      </c>
      <c r="K789" s="45">
        <v>0</v>
      </c>
      <c r="L789" s="42" t="s">
        <v>150</v>
      </c>
      <c r="M789" s="42" t="s">
        <v>151</v>
      </c>
    </row>
    <row r="790" spans="1:13">
      <c r="A790" s="41" t="s">
        <v>1696</v>
      </c>
      <c r="B790" s="42" t="s">
        <v>1697</v>
      </c>
      <c r="C790" s="42" t="s">
        <v>180</v>
      </c>
      <c r="D790" s="42" t="s">
        <v>163</v>
      </c>
      <c r="E790" s="42" t="s">
        <v>147</v>
      </c>
      <c r="F790" s="42" t="s">
        <v>148</v>
      </c>
      <c r="G790" s="42" t="s">
        <v>157</v>
      </c>
      <c r="H790" s="42">
        <v>37</v>
      </c>
      <c r="I790" s="43">
        <v>42605</v>
      </c>
      <c r="J790" s="44">
        <v>124928</v>
      </c>
      <c r="K790" s="45">
        <v>0.06</v>
      </c>
      <c r="L790" s="42" t="s">
        <v>158</v>
      </c>
      <c r="M790" s="42" t="s">
        <v>159</v>
      </c>
    </row>
    <row r="791" spans="1:13">
      <c r="A791" s="41" t="s">
        <v>1698</v>
      </c>
      <c r="B791" s="42" t="s">
        <v>1699</v>
      </c>
      <c r="C791" s="42" t="s">
        <v>180</v>
      </c>
      <c r="D791" s="42" t="s">
        <v>163</v>
      </c>
      <c r="E791" s="42" t="s">
        <v>164</v>
      </c>
      <c r="F791" s="42" t="s">
        <v>148</v>
      </c>
      <c r="G791" s="42" t="s">
        <v>213</v>
      </c>
      <c r="H791" s="42">
        <v>51</v>
      </c>
      <c r="I791" s="43">
        <v>41439</v>
      </c>
      <c r="J791" s="44">
        <v>108221</v>
      </c>
      <c r="K791" s="45">
        <v>0.05</v>
      </c>
      <c r="L791" s="42" t="s">
        <v>221</v>
      </c>
      <c r="M791" s="42" t="s">
        <v>222</v>
      </c>
    </row>
    <row r="792" spans="1:13">
      <c r="A792" s="41" t="s">
        <v>600</v>
      </c>
      <c r="B792" s="42" t="s">
        <v>1700</v>
      </c>
      <c r="C792" s="42" t="s">
        <v>253</v>
      </c>
      <c r="D792" s="42" t="s">
        <v>193</v>
      </c>
      <c r="E792" s="42" t="s">
        <v>177</v>
      </c>
      <c r="F792" s="42" t="s">
        <v>156</v>
      </c>
      <c r="G792" s="42" t="s">
        <v>165</v>
      </c>
      <c r="H792" s="42">
        <v>46</v>
      </c>
      <c r="I792" s="43">
        <v>39133</v>
      </c>
      <c r="J792" s="44">
        <v>75579</v>
      </c>
      <c r="K792" s="45">
        <v>0</v>
      </c>
      <c r="L792" s="42" t="s">
        <v>150</v>
      </c>
      <c r="M792" s="42" t="s">
        <v>151</v>
      </c>
    </row>
    <row r="793" spans="1:13">
      <c r="A793" s="41" t="s">
        <v>1701</v>
      </c>
      <c r="B793" s="42" t="s">
        <v>1702</v>
      </c>
      <c r="C793" s="42" t="s">
        <v>145</v>
      </c>
      <c r="D793" s="42" t="s">
        <v>193</v>
      </c>
      <c r="E793" s="42" t="s">
        <v>155</v>
      </c>
      <c r="F793" s="42" t="s">
        <v>156</v>
      </c>
      <c r="G793" s="42" t="s">
        <v>213</v>
      </c>
      <c r="H793" s="42">
        <v>41</v>
      </c>
      <c r="I793" s="43">
        <v>42365</v>
      </c>
      <c r="J793" s="44">
        <v>129903</v>
      </c>
      <c r="K793" s="45">
        <v>0.13</v>
      </c>
      <c r="L793" s="42" t="s">
        <v>221</v>
      </c>
      <c r="M793" s="42" t="s">
        <v>316</v>
      </c>
    </row>
    <row r="794" spans="1:13">
      <c r="A794" s="41" t="s">
        <v>1703</v>
      </c>
      <c r="B794" s="42" t="s">
        <v>1704</v>
      </c>
      <c r="C794" s="42" t="s">
        <v>162</v>
      </c>
      <c r="D794" s="42" t="s">
        <v>163</v>
      </c>
      <c r="E794" s="42" t="s">
        <v>147</v>
      </c>
      <c r="F794" s="42" t="s">
        <v>148</v>
      </c>
      <c r="G794" s="42" t="s">
        <v>157</v>
      </c>
      <c r="H794" s="42">
        <v>25</v>
      </c>
      <c r="I794" s="43">
        <v>44303</v>
      </c>
      <c r="J794" s="44">
        <v>186870</v>
      </c>
      <c r="K794" s="45">
        <v>0.2</v>
      </c>
      <c r="L794" s="42" t="s">
        <v>158</v>
      </c>
      <c r="M794" s="42" t="s">
        <v>202</v>
      </c>
    </row>
    <row r="795" spans="1:13">
      <c r="A795" s="41" t="s">
        <v>1705</v>
      </c>
      <c r="B795" s="42" t="s">
        <v>1706</v>
      </c>
      <c r="C795" s="42" t="s">
        <v>242</v>
      </c>
      <c r="D795" s="42" t="s">
        <v>53</v>
      </c>
      <c r="E795" s="42" t="s">
        <v>147</v>
      </c>
      <c r="F795" s="42" t="s">
        <v>156</v>
      </c>
      <c r="G795" s="42" t="s">
        <v>165</v>
      </c>
      <c r="H795" s="42">
        <v>37</v>
      </c>
      <c r="I795" s="43">
        <v>40291</v>
      </c>
      <c r="J795" s="44">
        <v>57531</v>
      </c>
      <c r="K795" s="45">
        <v>0</v>
      </c>
      <c r="L795" s="42" t="s">
        <v>150</v>
      </c>
      <c r="M795" s="42" t="s">
        <v>166</v>
      </c>
    </row>
    <row r="796" spans="1:13">
      <c r="A796" s="41" t="s">
        <v>1707</v>
      </c>
      <c r="B796" s="42" t="s">
        <v>1708</v>
      </c>
      <c r="C796" s="42" t="s">
        <v>183</v>
      </c>
      <c r="D796" s="42" t="s">
        <v>163</v>
      </c>
      <c r="E796" s="42" t="s">
        <v>147</v>
      </c>
      <c r="F796" s="42" t="s">
        <v>156</v>
      </c>
      <c r="G796" s="42" t="s">
        <v>157</v>
      </c>
      <c r="H796" s="42">
        <v>46</v>
      </c>
      <c r="I796" s="43">
        <v>40657</v>
      </c>
      <c r="J796" s="44">
        <v>55894</v>
      </c>
      <c r="K796" s="45">
        <v>0</v>
      </c>
      <c r="L796" s="42" t="s">
        <v>150</v>
      </c>
      <c r="M796" s="42" t="s">
        <v>151</v>
      </c>
    </row>
    <row r="797" spans="1:13">
      <c r="A797" s="41" t="s">
        <v>1709</v>
      </c>
      <c r="B797" s="42" t="s">
        <v>1710</v>
      </c>
      <c r="C797" s="42" t="s">
        <v>273</v>
      </c>
      <c r="D797" s="42" t="s">
        <v>197</v>
      </c>
      <c r="E797" s="42" t="s">
        <v>155</v>
      </c>
      <c r="F797" s="42" t="s">
        <v>148</v>
      </c>
      <c r="G797" s="42" t="s">
        <v>157</v>
      </c>
      <c r="H797" s="42">
        <v>42</v>
      </c>
      <c r="I797" s="43">
        <v>41026</v>
      </c>
      <c r="J797" s="44">
        <v>72903</v>
      </c>
      <c r="K797" s="45">
        <v>0</v>
      </c>
      <c r="L797" s="42" t="s">
        <v>150</v>
      </c>
      <c r="M797" s="42" t="s">
        <v>173</v>
      </c>
    </row>
    <row r="798" spans="1:13">
      <c r="A798" s="41" t="s">
        <v>569</v>
      </c>
      <c r="B798" s="42" t="s">
        <v>1711</v>
      </c>
      <c r="C798" s="42" t="s">
        <v>183</v>
      </c>
      <c r="D798" s="42" t="s">
        <v>163</v>
      </c>
      <c r="E798" s="42" t="s">
        <v>177</v>
      </c>
      <c r="F798" s="42" t="s">
        <v>156</v>
      </c>
      <c r="G798" s="42" t="s">
        <v>157</v>
      </c>
      <c r="H798" s="42">
        <v>37</v>
      </c>
      <c r="I798" s="43">
        <v>42317</v>
      </c>
      <c r="J798" s="44">
        <v>45369</v>
      </c>
      <c r="K798" s="45">
        <v>0</v>
      </c>
      <c r="L798" s="42" t="s">
        <v>158</v>
      </c>
      <c r="M798" s="42" t="s">
        <v>236</v>
      </c>
    </row>
    <row r="799" spans="1:13">
      <c r="A799" s="41" t="s">
        <v>1712</v>
      </c>
      <c r="B799" s="42" t="s">
        <v>1713</v>
      </c>
      <c r="C799" s="42" t="s">
        <v>180</v>
      </c>
      <c r="D799" s="42" t="s">
        <v>163</v>
      </c>
      <c r="E799" s="42" t="s">
        <v>164</v>
      </c>
      <c r="F799" s="42" t="s">
        <v>156</v>
      </c>
      <c r="G799" s="42" t="s">
        <v>165</v>
      </c>
      <c r="H799" s="42">
        <v>60</v>
      </c>
      <c r="I799" s="43">
        <v>40344</v>
      </c>
      <c r="J799" s="44">
        <v>106578</v>
      </c>
      <c r="K799" s="45">
        <v>0.09</v>
      </c>
      <c r="L799" s="42" t="s">
        <v>150</v>
      </c>
      <c r="M799" s="42" t="s">
        <v>184</v>
      </c>
    </row>
    <row r="800" spans="1:13">
      <c r="A800" s="41" t="s">
        <v>1714</v>
      </c>
      <c r="B800" s="42" t="s">
        <v>1715</v>
      </c>
      <c r="C800" s="42" t="s">
        <v>253</v>
      </c>
      <c r="D800" s="42" t="s">
        <v>193</v>
      </c>
      <c r="E800" s="42" t="s">
        <v>147</v>
      </c>
      <c r="F800" s="42" t="s">
        <v>148</v>
      </c>
      <c r="G800" s="42" t="s">
        <v>213</v>
      </c>
      <c r="H800" s="42">
        <v>52</v>
      </c>
      <c r="I800" s="43">
        <v>36416</v>
      </c>
      <c r="J800" s="44">
        <v>92994</v>
      </c>
      <c r="K800" s="45">
        <v>0</v>
      </c>
      <c r="L800" s="42" t="s">
        <v>150</v>
      </c>
      <c r="M800" s="42" t="s">
        <v>166</v>
      </c>
    </row>
    <row r="801" spans="1:13">
      <c r="A801" s="41" t="s">
        <v>1716</v>
      </c>
      <c r="B801" s="42" t="s">
        <v>1717</v>
      </c>
      <c r="C801" s="42" t="s">
        <v>172</v>
      </c>
      <c r="D801" s="42" t="s">
        <v>53</v>
      </c>
      <c r="E801" s="42" t="s">
        <v>164</v>
      </c>
      <c r="F801" s="42" t="s">
        <v>156</v>
      </c>
      <c r="G801" s="42" t="s">
        <v>157</v>
      </c>
      <c r="H801" s="42">
        <v>59</v>
      </c>
      <c r="I801" s="43">
        <v>35502</v>
      </c>
      <c r="J801" s="44">
        <v>83685</v>
      </c>
      <c r="K801" s="45">
        <v>0</v>
      </c>
      <c r="L801" s="42" t="s">
        <v>158</v>
      </c>
      <c r="M801" s="42" t="s">
        <v>236</v>
      </c>
    </row>
    <row r="802" spans="1:13">
      <c r="A802" s="41" t="s">
        <v>400</v>
      </c>
      <c r="B802" s="42" t="s">
        <v>1718</v>
      </c>
      <c r="C802" s="42" t="s">
        <v>305</v>
      </c>
      <c r="D802" s="42" t="s">
        <v>146</v>
      </c>
      <c r="E802" s="42" t="s">
        <v>147</v>
      </c>
      <c r="F802" s="42" t="s">
        <v>156</v>
      </c>
      <c r="G802" s="42" t="s">
        <v>165</v>
      </c>
      <c r="H802" s="42">
        <v>48</v>
      </c>
      <c r="I802" s="43">
        <v>40435</v>
      </c>
      <c r="J802" s="44">
        <v>99335</v>
      </c>
      <c r="K802" s="45">
        <v>0</v>
      </c>
      <c r="L802" s="42" t="s">
        <v>150</v>
      </c>
      <c r="M802" s="42" t="s">
        <v>173</v>
      </c>
    </row>
    <row r="803" spans="1:13">
      <c r="A803" s="41" t="s">
        <v>1719</v>
      </c>
      <c r="B803" s="42" t="s">
        <v>1720</v>
      </c>
      <c r="C803" s="42" t="s">
        <v>145</v>
      </c>
      <c r="D803" s="42" t="s">
        <v>193</v>
      </c>
      <c r="E803" s="42" t="s">
        <v>155</v>
      </c>
      <c r="F803" s="42" t="s">
        <v>156</v>
      </c>
      <c r="G803" s="42" t="s">
        <v>165</v>
      </c>
      <c r="H803" s="42">
        <v>42</v>
      </c>
      <c r="I803" s="43">
        <v>41382</v>
      </c>
      <c r="J803" s="44">
        <v>131179</v>
      </c>
      <c r="K803" s="45">
        <v>0.15</v>
      </c>
      <c r="L803" s="42" t="s">
        <v>150</v>
      </c>
      <c r="M803" s="42" t="s">
        <v>216</v>
      </c>
    </row>
    <row r="804" spans="1:13">
      <c r="A804" s="41" t="s">
        <v>1721</v>
      </c>
      <c r="B804" s="42" t="s">
        <v>1722</v>
      </c>
      <c r="C804" s="42" t="s">
        <v>169</v>
      </c>
      <c r="D804" s="42" t="s">
        <v>146</v>
      </c>
      <c r="E804" s="42" t="s">
        <v>164</v>
      </c>
      <c r="F804" s="42" t="s">
        <v>156</v>
      </c>
      <c r="G804" s="42" t="s">
        <v>157</v>
      </c>
      <c r="H804" s="42">
        <v>35</v>
      </c>
      <c r="I804" s="43">
        <v>42493</v>
      </c>
      <c r="J804" s="44">
        <v>73899</v>
      </c>
      <c r="K804" s="45">
        <v>0.05</v>
      </c>
      <c r="L804" s="42" t="s">
        <v>158</v>
      </c>
      <c r="M804" s="42" t="s">
        <v>248</v>
      </c>
    </row>
    <row r="805" spans="1:13">
      <c r="A805" s="41" t="s">
        <v>1723</v>
      </c>
      <c r="B805" s="42" t="s">
        <v>1724</v>
      </c>
      <c r="C805" s="42" t="s">
        <v>207</v>
      </c>
      <c r="D805" s="42" t="s">
        <v>187</v>
      </c>
      <c r="E805" s="42" t="s">
        <v>155</v>
      </c>
      <c r="F805" s="42" t="s">
        <v>156</v>
      </c>
      <c r="G805" s="42" t="s">
        <v>157</v>
      </c>
      <c r="H805" s="42">
        <v>64</v>
      </c>
      <c r="I805" s="43">
        <v>41362</v>
      </c>
      <c r="J805" s="44">
        <v>252325</v>
      </c>
      <c r="K805" s="45">
        <v>0.4</v>
      </c>
      <c r="L805" s="42" t="s">
        <v>150</v>
      </c>
      <c r="M805" s="42" t="s">
        <v>216</v>
      </c>
    </row>
    <row r="806" spans="1:13">
      <c r="A806" s="41" t="s">
        <v>1725</v>
      </c>
      <c r="B806" s="42" t="s">
        <v>1726</v>
      </c>
      <c r="C806" s="42" t="s">
        <v>242</v>
      </c>
      <c r="D806" s="42" t="s">
        <v>163</v>
      </c>
      <c r="E806" s="42" t="s">
        <v>147</v>
      </c>
      <c r="F806" s="42" t="s">
        <v>148</v>
      </c>
      <c r="G806" s="42" t="s">
        <v>165</v>
      </c>
      <c r="H806" s="42">
        <v>30</v>
      </c>
      <c r="I806" s="43">
        <v>42068</v>
      </c>
      <c r="J806" s="44">
        <v>52697</v>
      </c>
      <c r="K806" s="45">
        <v>0</v>
      </c>
      <c r="L806" s="42" t="s">
        <v>150</v>
      </c>
      <c r="M806" s="42" t="s">
        <v>151</v>
      </c>
    </row>
    <row r="807" spans="1:13">
      <c r="A807" s="41" t="s">
        <v>1647</v>
      </c>
      <c r="B807" s="42" t="s">
        <v>1727</v>
      </c>
      <c r="C807" s="42" t="s">
        <v>279</v>
      </c>
      <c r="D807" s="42" t="s">
        <v>197</v>
      </c>
      <c r="E807" s="42" t="s">
        <v>164</v>
      </c>
      <c r="F807" s="42" t="s">
        <v>148</v>
      </c>
      <c r="G807" s="42" t="s">
        <v>213</v>
      </c>
      <c r="H807" s="42">
        <v>29</v>
      </c>
      <c r="I807" s="43">
        <v>44099</v>
      </c>
      <c r="J807" s="44">
        <v>123588</v>
      </c>
      <c r="K807" s="45">
        <v>0</v>
      </c>
      <c r="L807" s="42" t="s">
        <v>221</v>
      </c>
      <c r="M807" s="42" t="s">
        <v>316</v>
      </c>
    </row>
    <row r="808" spans="1:13">
      <c r="A808" s="41" t="s">
        <v>1728</v>
      </c>
      <c r="B808" s="42" t="s">
        <v>1729</v>
      </c>
      <c r="C808" s="42" t="s">
        <v>207</v>
      </c>
      <c r="D808" s="42" t="s">
        <v>187</v>
      </c>
      <c r="E808" s="42" t="s">
        <v>177</v>
      </c>
      <c r="F808" s="42" t="s">
        <v>148</v>
      </c>
      <c r="G808" s="42" t="s">
        <v>157</v>
      </c>
      <c r="H808" s="42">
        <v>47</v>
      </c>
      <c r="I808" s="43">
        <v>44556</v>
      </c>
      <c r="J808" s="44">
        <v>243568</v>
      </c>
      <c r="K808" s="45">
        <v>0.33</v>
      </c>
      <c r="L808" s="42" t="s">
        <v>150</v>
      </c>
      <c r="M808" s="42" t="s">
        <v>188</v>
      </c>
    </row>
    <row r="809" spans="1:13">
      <c r="A809" s="41" t="s">
        <v>1322</v>
      </c>
      <c r="B809" s="42" t="s">
        <v>1730</v>
      </c>
      <c r="C809" s="42" t="s">
        <v>162</v>
      </c>
      <c r="D809" s="42" t="s">
        <v>53</v>
      </c>
      <c r="E809" s="42" t="s">
        <v>147</v>
      </c>
      <c r="F809" s="42" t="s">
        <v>156</v>
      </c>
      <c r="G809" s="42" t="s">
        <v>157</v>
      </c>
      <c r="H809" s="42">
        <v>49</v>
      </c>
      <c r="I809" s="43">
        <v>37092</v>
      </c>
      <c r="J809" s="44">
        <v>199176</v>
      </c>
      <c r="K809" s="45">
        <v>0.24</v>
      </c>
      <c r="L809" s="42" t="s">
        <v>150</v>
      </c>
      <c r="M809" s="42" t="s">
        <v>173</v>
      </c>
    </row>
    <row r="810" spans="1:13">
      <c r="A810" s="41" t="s">
        <v>260</v>
      </c>
      <c r="B810" s="42" t="s">
        <v>1731</v>
      </c>
      <c r="C810" s="42" t="s">
        <v>154</v>
      </c>
      <c r="D810" s="42" t="s">
        <v>146</v>
      </c>
      <c r="E810" s="42" t="s">
        <v>164</v>
      </c>
      <c r="F810" s="42" t="s">
        <v>148</v>
      </c>
      <c r="G810" s="42" t="s">
        <v>157</v>
      </c>
      <c r="H810" s="42">
        <v>56</v>
      </c>
      <c r="I810" s="43">
        <v>35238</v>
      </c>
      <c r="J810" s="44">
        <v>82806</v>
      </c>
      <c r="K810" s="45">
        <v>0</v>
      </c>
      <c r="L810" s="42" t="s">
        <v>150</v>
      </c>
      <c r="M810" s="42" t="s">
        <v>151</v>
      </c>
    </row>
    <row r="811" spans="1:13">
      <c r="A811" s="41" t="s">
        <v>1732</v>
      </c>
      <c r="B811" s="42" t="s">
        <v>1733</v>
      </c>
      <c r="C811" s="42" t="s">
        <v>162</v>
      </c>
      <c r="D811" s="42" t="s">
        <v>208</v>
      </c>
      <c r="E811" s="42" t="s">
        <v>164</v>
      </c>
      <c r="F811" s="42" t="s">
        <v>148</v>
      </c>
      <c r="G811" s="42" t="s">
        <v>157</v>
      </c>
      <c r="H811" s="42">
        <v>53</v>
      </c>
      <c r="I811" s="43">
        <v>35601</v>
      </c>
      <c r="J811" s="44">
        <v>164399</v>
      </c>
      <c r="K811" s="45">
        <v>0.25</v>
      </c>
      <c r="L811" s="42" t="s">
        <v>150</v>
      </c>
      <c r="M811" s="42" t="s">
        <v>151</v>
      </c>
    </row>
    <row r="812" spans="1:13">
      <c r="A812" s="41" t="s">
        <v>1734</v>
      </c>
      <c r="B812" s="42" t="s">
        <v>1735</v>
      </c>
      <c r="C812" s="42" t="s">
        <v>145</v>
      </c>
      <c r="D812" s="42" t="s">
        <v>193</v>
      </c>
      <c r="E812" s="42" t="s">
        <v>155</v>
      </c>
      <c r="F812" s="42" t="s">
        <v>148</v>
      </c>
      <c r="G812" s="42" t="s">
        <v>157</v>
      </c>
      <c r="H812" s="42">
        <v>32</v>
      </c>
      <c r="I812" s="43">
        <v>42839</v>
      </c>
      <c r="J812" s="44">
        <v>154956</v>
      </c>
      <c r="K812" s="45">
        <v>0.13</v>
      </c>
      <c r="L812" s="42" t="s">
        <v>150</v>
      </c>
      <c r="M812" s="42" t="s">
        <v>173</v>
      </c>
    </row>
    <row r="813" spans="1:13">
      <c r="A813" s="41" t="s">
        <v>1736</v>
      </c>
      <c r="B813" s="42" t="s">
        <v>1737</v>
      </c>
      <c r="C813" s="42" t="s">
        <v>145</v>
      </c>
      <c r="D813" s="42" t="s">
        <v>208</v>
      </c>
      <c r="E813" s="42" t="s">
        <v>155</v>
      </c>
      <c r="F813" s="42" t="s">
        <v>156</v>
      </c>
      <c r="G813" s="42" t="s">
        <v>157</v>
      </c>
      <c r="H813" s="42">
        <v>32</v>
      </c>
      <c r="I813" s="43">
        <v>42764</v>
      </c>
      <c r="J813" s="44">
        <v>143970</v>
      </c>
      <c r="K813" s="45">
        <v>0.12</v>
      </c>
      <c r="L813" s="42" t="s">
        <v>150</v>
      </c>
      <c r="M813" s="42" t="s">
        <v>151</v>
      </c>
    </row>
    <row r="814" spans="1:13">
      <c r="A814" s="41" t="s">
        <v>1738</v>
      </c>
      <c r="B814" s="42" t="s">
        <v>1739</v>
      </c>
      <c r="C814" s="42" t="s">
        <v>162</v>
      </c>
      <c r="D814" s="42" t="s">
        <v>53</v>
      </c>
      <c r="E814" s="42" t="s">
        <v>177</v>
      </c>
      <c r="F814" s="42" t="s">
        <v>156</v>
      </c>
      <c r="G814" s="42" t="s">
        <v>213</v>
      </c>
      <c r="H814" s="42">
        <v>52</v>
      </c>
      <c r="I814" s="43">
        <v>44099</v>
      </c>
      <c r="J814" s="44">
        <v>163143</v>
      </c>
      <c r="K814" s="45">
        <v>0.28000000000000003</v>
      </c>
      <c r="L814" s="42" t="s">
        <v>221</v>
      </c>
      <c r="M814" s="42" t="s">
        <v>316</v>
      </c>
    </row>
    <row r="815" spans="1:13">
      <c r="A815" s="41" t="s">
        <v>1740</v>
      </c>
      <c r="B815" s="42" t="s">
        <v>1741</v>
      </c>
      <c r="C815" s="42" t="s">
        <v>172</v>
      </c>
      <c r="D815" s="42" t="s">
        <v>187</v>
      </c>
      <c r="E815" s="42" t="s">
        <v>164</v>
      </c>
      <c r="F815" s="42" t="s">
        <v>148</v>
      </c>
      <c r="G815" s="42" t="s">
        <v>165</v>
      </c>
      <c r="H815" s="42">
        <v>38</v>
      </c>
      <c r="I815" s="43">
        <v>44036</v>
      </c>
      <c r="J815" s="44">
        <v>89390</v>
      </c>
      <c r="K815" s="45">
        <v>0</v>
      </c>
      <c r="L815" s="42" t="s">
        <v>150</v>
      </c>
      <c r="M815" s="42" t="s">
        <v>151</v>
      </c>
    </row>
    <row r="816" spans="1:13">
      <c r="A816" s="41" t="s">
        <v>1742</v>
      </c>
      <c r="B816" s="42" t="s">
        <v>1743</v>
      </c>
      <c r="C816" s="42" t="s">
        <v>346</v>
      </c>
      <c r="D816" s="42" t="s">
        <v>146</v>
      </c>
      <c r="E816" s="42" t="s">
        <v>155</v>
      </c>
      <c r="F816" s="42" t="s">
        <v>156</v>
      </c>
      <c r="G816" s="42" t="s">
        <v>165</v>
      </c>
      <c r="H816" s="42">
        <v>41</v>
      </c>
      <c r="I816" s="43">
        <v>43013</v>
      </c>
      <c r="J816" s="44">
        <v>67468</v>
      </c>
      <c r="K816" s="45">
        <v>0</v>
      </c>
      <c r="L816" s="42" t="s">
        <v>150</v>
      </c>
      <c r="M816" s="42" t="s">
        <v>184</v>
      </c>
    </row>
    <row r="817" spans="1:13">
      <c r="A817" s="41" t="s">
        <v>1744</v>
      </c>
      <c r="B817" s="42" t="s">
        <v>1745</v>
      </c>
      <c r="C817" s="42" t="s">
        <v>235</v>
      </c>
      <c r="D817" s="42" t="s">
        <v>197</v>
      </c>
      <c r="E817" s="42" t="s">
        <v>155</v>
      </c>
      <c r="F817" s="42" t="s">
        <v>148</v>
      </c>
      <c r="G817" s="42" t="s">
        <v>213</v>
      </c>
      <c r="H817" s="42">
        <v>49</v>
      </c>
      <c r="I817" s="43">
        <v>42441</v>
      </c>
      <c r="J817" s="44">
        <v>100810</v>
      </c>
      <c r="K817" s="45">
        <v>0.12</v>
      </c>
      <c r="L817" s="42" t="s">
        <v>221</v>
      </c>
      <c r="M817" s="42" t="s">
        <v>227</v>
      </c>
    </row>
    <row r="818" spans="1:13">
      <c r="A818" s="41" t="s">
        <v>1746</v>
      </c>
      <c r="B818" s="42" t="s">
        <v>1747</v>
      </c>
      <c r="C818" s="42" t="s">
        <v>172</v>
      </c>
      <c r="D818" s="42" t="s">
        <v>163</v>
      </c>
      <c r="E818" s="42" t="s">
        <v>155</v>
      </c>
      <c r="F818" s="42" t="s">
        <v>148</v>
      </c>
      <c r="G818" s="42" t="s">
        <v>157</v>
      </c>
      <c r="H818" s="42">
        <v>35</v>
      </c>
      <c r="I818" s="43">
        <v>43542</v>
      </c>
      <c r="J818" s="44">
        <v>74779</v>
      </c>
      <c r="K818" s="45">
        <v>0</v>
      </c>
      <c r="L818" s="42" t="s">
        <v>150</v>
      </c>
      <c r="M818" s="42" t="s">
        <v>173</v>
      </c>
    </row>
    <row r="819" spans="1:13">
      <c r="A819" s="41" t="s">
        <v>745</v>
      </c>
      <c r="B819" s="42" t="s">
        <v>1748</v>
      </c>
      <c r="C819" s="42" t="s">
        <v>349</v>
      </c>
      <c r="D819" s="42" t="s">
        <v>146</v>
      </c>
      <c r="E819" s="42" t="s">
        <v>177</v>
      </c>
      <c r="F819" s="42" t="s">
        <v>148</v>
      </c>
      <c r="G819" s="42" t="s">
        <v>157</v>
      </c>
      <c r="H819" s="42">
        <v>29</v>
      </c>
      <c r="I819" s="43">
        <v>43048</v>
      </c>
      <c r="J819" s="44">
        <v>63985</v>
      </c>
      <c r="K819" s="45">
        <v>0</v>
      </c>
      <c r="L819" s="42" t="s">
        <v>150</v>
      </c>
      <c r="M819" s="42" t="s">
        <v>184</v>
      </c>
    </row>
    <row r="820" spans="1:13">
      <c r="A820" s="41" t="s">
        <v>1749</v>
      </c>
      <c r="B820" s="42" t="s">
        <v>1750</v>
      </c>
      <c r="C820" s="42" t="s">
        <v>470</v>
      </c>
      <c r="D820" s="42" t="s">
        <v>146</v>
      </c>
      <c r="E820" s="42" t="s">
        <v>155</v>
      </c>
      <c r="F820" s="42" t="s">
        <v>148</v>
      </c>
      <c r="G820" s="42" t="s">
        <v>165</v>
      </c>
      <c r="H820" s="42">
        <v>64</v>
      </c>
      <c r="I820" s="43">
        <v>38176</v>
      </c>
      <c r="J820" s="44">
        <v>77903</v>
      </c>
      <c r="K820" s="45">
        <v>0</v>
      </c>
      <c r="L820" s="42" t="s">
        <v>150</v>
      </c>
      <c r="M820" s="42" t="s">
        <v>151</v>
      </c>
    </row>
    <row r="821" spans="1:13">
      <c r="A821" s="41" t="s">
        <v>1751</v>
      </c>
      <c r="B821" s="42" t="s">
        <v>1752</v>
      </c>
      <c r="C821" s="42" t="s">
        <v>162</v>
      </c>
      <c r="D821" s="42" t="s">
        <v>208</v>
      </c>
      <c r="E821" s="42" t="s">
        <v>177</v>
      </c>
      <c r="F821" s="42" t="s">
        <v>156</v>
      </c>
      <c r="G821" s="42" t="s">
        <v>165</v>
      </c>
      <c r="H821" s="42">
        <v>33</v>
      </c>
      <c r="I821" s="43">
        <v>42898</v>
      </c>
      <c r="J821" s="44">
        <v>164396</v>
      </c>
      <c r="K821" s="45">
        <v>0.28999999999999998</v>
      </c>
      <c r="L821" s="42" t="s">
        <v>150</v>
      </c>
      <c r="M821" s="42" t="s">
        <v>216</v>
      </c>
    </row>
    <row r="822" spans="1:13">
      <c r="A822" s="41" t="s">
        <v>1753</v>
      </c>
      <c r="B822" s="42" t="s">
        <v>1754</v>
      </c>
      <c r="C822" s="42" t="s">
        <v>540</v>
      </c>
      <c r="D822" s="42" t="s">
        <v>146</v>
      </c>
      <c r="E822" s="42" t="s">
        <v>177</v>
      </c>
      <c r="F822" s="42" t="s">
        <v>156</v>
      </c>
      <c r="G822" s="42" t="s">
        <v>157</v>
      </c>
      <c r="H822" s="42">
        <v>29</v>
      </c>
      <c r="I822" s="43">
        <v>44375</v>
      </c>
      <c r="J822" s="44">
        <v>71234</v>
      </c>
      <c r="K822" s="45">
        <v>0</v>
      </c>
      <c r="L822" s="42" t="s">
        <v>150</v>
      </c>
      <c r="M822" s="42" t="s">
        <v>151</v>
      </c>
    </row>
    <row r="823" spans="1:13">
      <c r="A823" s="41" t="s">
        <v>1755</v>
      </c>
      <c r="B823" s="42" t="s">
        <v>1756</v>
      </c>
      <c r="C823" s="42" t="s">
        <v>180</v>
      </c>
      <c r="D823" s="42" t="s">
        <v>163</v>
      </c>
      <c r="E823" s="42" t="s">
        <v>177</v>
      </c>
      <c r="F823" s="42" t="s">
        <v>156</v>
      </c>
      <c r="G823" s="42" t="s">
        <v>157</v>
      </c>
      <c r="H823" s="42">
        <v>63</v>
      </c>
      <c r="I823" s="43">
        <v>38096</v>
      </c>
      <c r="J823" s="44">
        <v>122487</v>
      </c>
      <c r="K823" s="45">
        <v>0.08</v>
      </c>
      <c r="L823" s="42" t="s">
        <v>158</v>
      </c>
      <c r="M823" s="42" t="s">
        <v>202</v>
      </c>
    </row>
    <row r="824" spans="1:13">
      <c r="A824" s="41" t="s">
        <v>1757</v>
      </c>
      <c r="B824" s="42" t="s">
        <v>1758</v>
      </c>
      <c r="C824" s="42" t="s">
        <v>180</v>
      </c>
      <c r="D824" s="42" t="s">
        <v>193</v>
      </c>
      <c r="E824" s="42" t="s">
        <v>164</v>
      </c>
      <c r="F824" s="42" t="s">
        <v>148</v>
      </c>
      <c r="G824" s="42" t="s">
        <v>157</v>
      </c>
      <c r="H824" s="42">
        <v>32</v>
      </c>
      <c r="I824" s="43">
        <v>42738</v>
      </c>
      <c r="J824" s="44">
        <v>101870</v>
      </c>
      <c r="K824" s="45">
        <v>0.1</v>
      </c>
      <c r="L824" s="42" t="s">
        <v>150</v>
      </c>
      <c r="M824" s="42" t="s">
        <v>173</v>
      </c>
    </row>
    <row r="825" spans="1:13">
      <c r="A825" s="41" t="s">
        <v>1759</v>
      </c>
      <c r="B825" s="42" t="s">
        <v>1760</v>
      </c>
      <c r="C825" s="42" t="s">
        <v>428</v>
      </c>
      <c r="D825" s="42" t="s">
        <v>146</v>
      </c>
      <c r="E825" s="42" t="s">
        <v>147</v>
      </c>
      <c r="F825" s="42" t="s">
        <v>156</v>
      </c>
      <c r="G825" s="42" t="s">
        <v>213</v>
      </c>
      <c r="H825" s="42">
        <v>64</v>
      </c>
      <c r="I825" s="43">
        <v>44009</v>
      </c>
      <c r="J825" s="44">
        <v>40316</v>
      </c>
      <c r="K825" s="45">
        <v>0</v>
      </c>
      <c r="L825" s="42" t="s">
        <v>221</v>
      </c>
      <c r="M825" s="42" t="s">
        <v>222</v>
      </c>
    </row>
    <row r="826" spans="1:13">
      <c r="A826" s="41" t="s">
        <v>1761</v>
      </c>
      <c r="B826" s="42" t="s">
        <v>1762</v>
      </c>
      <c r="C826" s="42" t="s">
        <v>180</v>
      </c>
      <c r="D826" s="42" t="s">
        <v>146</v>
      </c>
      <c r="E826" s="42" t="s">
        <v>147</v>
      </c>
      <c r="F826" s="42" t="s">
        <v>148</v>
      </c>
      <c r="G826" s="42" t="s">
        <v>157</v>
      </c>
      <c r="H826" s="42">
        <v>55</v>
      </c>
      <c r="I826" s="43">
        <v>38391</v>
      </c>
      <c r="J826" s="44">
        <v>115145</v>
      </c>
      <c r="K826" s="45">
        <v>0.05</v>
      </c>
      <c r="L826" s="42" t="s">
        <v>158</v>
      </c>
      <c r="M826" s="42" t="s">
        <v>159</v>
      </c>
    </row>
    <row r="827" spans="1:13">
      <c r="A827" s="41" t="s">
        <v>1763</v>
      </c>
      <c r="B827" s="42" t="s">
        <v>1764</v>
      </c>
      <c r="C827" s="42" t="s">
        <v>305</v>
      </c>
      <c r="D827" s="42" t="s">
        <v>146</v>
      </c>
      <c r="E827" s="42" t="s">
        <v>155</v>
      </c>
      <c r="F827" s="42" t="s">
        <v>148</v>
      </c>
      <c r="G827" s="42" t="s">
        <v>213</v>
      </c>
      <c r="H827" s="42">
        <v>43</v>
      </c>
      <c r="I827" s="43">
        <v>39885</v>
      </c>
      <c r="J827" s="44">
        <v>62335</v>
      </c>
      <c r="K827" s="45">
        <v>0</v>
      </c>
      <c r="L827" s="42" t="s">
        <v>221</v>
      </c>
      <c r="M827" s="42" t="s">
        <v>222</v>
      </c>
    </row>
    <row r="828" spans="1:13">
      <c r="A828" s="41" t="s">
        <v>1765</v>
      </c>
      <c r="B828" s="42" t="s">
        <v>1766</v>
      </c>
      <c r="C828" s="42" t="s">
        <v>183</v>
      </c>
      <c r="D828" s="42" t="s">
        <v>163</v>
      </c>
      <c r="E828" s="42" t="s">
        <v>155</v>
      </c>
      <c r="F828" s="42" t="s">
        <v>156</v>
      </c>
      <c r="G828" s="42" t="s">
        <v>157</v>
      </c>
      <c r="H828" s="42">
        <v>56</v>
      </c>
      <c r="I828" s="43">
        <v>38847</v>
      </c>
      <c r="J828" s="44">
        <v>41561</v>
      </c>
      <c r="K828" s="45">
        <v>0</v>
      </c>
      <c r="L828" s="42" t="s">
        <v>150</v>
      </c>
      <c r="M828" s="42" t="s">
        <v>188</v>
      </c>
    </row>
    <row r="829" spans="1:13">
      <c r="A829" s="41" t="s">
        <v>1767</v>
      </c>
      <c r="B829" s="42" t="s">
        <v>1768</v>
      </c>
      <c r="C829" s="42" t="s">
        <v>145</v>
      </c>
      <c r="D829" s="42" t="s">
        <v>163</v>
      </c>
      <c r="E829" s="42" t="s">
        <v>164</v>
      </c>
      <c r="F829" s="42" t="s">
        <v>148</v>
      </c>
      <c r="G829" s="42" t="s">
        <v>157</v>
      </c>
      <c r="H829" s="42">
        <v>37</v>
      </c>
      <c r="I829" s="43">
        <v>40657</v>
      </c>
      <c r="J829" s="44">
        <v>131183</v>
      </c>
      <c r="K829" s="45">
        <v>0.14000000000000001</v>
      </c>
      <c r="L829" s="42" t="s">
        <v>158</v>
      </c>
      <c r="M829" s="42" t="s">
        <v>202</v>
      </c>
    </row>
    <row r="830" spans="1:13">
      <c r="A830" s="41" t="s">
        <v>1046</v>
      </c>
      <c r="B830" s="42" t="s">
        <v>1769</v>
      </c>
      <c r="C830" s="42" t="s">
        <v>154</v>
      </c>
      <c r="D830" s="42" t="s">
        <v>146</v>
      </c>
      <c r="E830" s="42" t="s">
        <v>155</v>
      </c>
      <c r="F830" s="42" t="s">
        <v>148</v>
      </c>
      <c r="G830" s="42" t="s">
        <v>157</v>
      </c>
      <c r="H830" s="42">
        <v>45</v>
      </c>
      <c r="I830" s="43">
        <v>37445</v>
      </c>
      <c r="J830" s="44">
        <v>92655</v>
      </c>
      <c r="K830" s="45">
        <v>0</v>
      </c>
      <c r="L830" s="42" t="s">
        <v>158</v>
      </c>
      <c r="M830" s="42" t="s">
        <v>248</v>
      </c>
    </row>
    <row r="831" spans="1:13">
      <c r="A831" s="41" t="s">
        <v>1607</v>
      </c>
      <c r="B831" s="42" t="s">
        <v>1770</v>
      </c>
      <c r="C831" s="42" t="s">
        <v>145</v>
      </c>
      <c r="D831" s="42" t="s">
        <v>53</v>
      </c>
      <c r="E831" s="42" t="s">
        <v>155</v>
      </c>
      <c r="F831" s="42" t="s">
        <v>148</v>
      </c>
      <c r="G831" s="42" t="s">
        <v>213</v>
      </c>
      <c r="H831" s="42">
        <v>49</v>
      </c>
      <c r="I831" s="43">
        <v>35157</v>
      </c>
      <c r="J831" s="44">
        <v>157057</v>
      </c>
      <c r="K831" s="45">
        <v>0.12</v>
      </c>
      <c r="L831" s="42" t="s">
        <v>150</v>
      </c>
      <c r="M831" s="42" t="s">
        <v>184</v>
      </c>
    </row>
    <row r="832" spans="1:13">
      <c r="A832" s="41" t="s">
        <v>1771</v>
      </c>
      <c r="B832" s="42" t="s">
        <v>1772</v>
      </c>
      <c r="C832" s="42" t="s">
        <v>246</v>
      </c>
      <c r="D832" s="42" t="s">
        <v>146</v>
      </c>
      <c r="E832" s="42" t="s">
        <v>164</v>
      </c>
      <c r="F832" s="42" t="s">
        <v>148</v>
      </c>
      <c r="G832" s="42" t="s">
        <v>165</v>
      </c>
      <c r="H832" s="42">
        <v>61</v>
      </c>
      <c r="I832" s="43">
        <v>38392</v>
      </c>
      <c r="J832" s="44">
        <v>64462</v>
      </c>
      <c r="K832" s="45">
        <v>0</v>
      </c>
      <c r="L832" s="42" t="s">
        <v>150</v>
      </c>
      <c r="M832" s="42" t="s">
        <v>166</v>
      </c>
    </row>
    <row r="833" spans="1:13">
      <c r="A833" s="41" t="s">
        <v>1773</v>
      </c>
      <c r="B833" s="42" t="s">
        <v>1774</v>
      </c>
      <c r="C833" s="42" t="s">
        <v>232</v>
      </c>
      <c r="D833" s="42" t="s">
        <v>197</v>
      </c>
      <c r="E833" s="42" t="s">
        <v>177</v>
      </c>
      <c r="F833" s="42" t="s">
        <v>148</v>
      </c>
      <c r="G833" s="42" t="s">
        <v>165</v>
      </c>
      <c r="H833" s="42">
        <v>41</v>
      </c>
      <c r="I833" s="43">
        <v>38632</v>
      </c>
      <c r="J833" s="44">
        <v>79352</v>
      </c>
      <c r="K833" s="45">
        <v>0</v>
      </c>
      <c r="L833" s="42" t="s">
        <v>150</v>
      </c>
      <c r="M833" s="42" t="s">
        <v>151</v>
      </c>
    </row>
    <row r="834" spans="1:13">
      <c r="A834" s="41" t="s">
        <v>1775</v>
      </c>
      <c r="B834" s="42" t="s">
        <v>1776</v>
      </c>
      <c r="C834" s="42" t="s">
        <v>145</v>
      </c>
      <c r="D834" s="42" t="s">
        <v>208</v>
      </c>
      <c r="E834" s="42" t="s">
        <v>164</v>
      </c>
      <c r="F834" s="42" t="s">
        <v>148</v>
      </c>
      <c r="G834" s="42" t="s">
        <v>165</v>
      </c>
      <c r="H834" s="42">
        <v>55</v>
      </c>
      <c r="I834" s="43">
        <v>36977</v>
      </c>
      <c r="J834" s="44">
        <v>157812</v>
      </c>
      <c r="K834" s="45">
        <v>0.11</v>
      </c>
      <c r="L834" s="42" t="s">
        <v>150</v>
      </c>
      <c r="M834" s="42" t="s">
        <v>184</v>
      </c>
    </row>
    <row r="835" spans="1:13">
      <c r="A835" s="41" t="s">
        <v>1777</v>
      </c>
      <c r="B835" s="42" t="s">
        <v>1778</v>
      </c>
      <c r="C835" s="42" t="s">
        <v>232</v>
      </c>
      <c r="D835" s="42" t="s">
        <v>197</v>
      </c>
      <c r="E835" s="42" t="s">
        <v>177</v>
      </c>
      <c r="F835" s="42" t="s">
        <v>156</v>
      </c>
      <c r="G835" s="42" t="s">
        <v>165</v>
      </c>
      <c r="H835" s="42">
        <v>27</v>
      </c>
      <c r="I835" s="43">
        <v>43354</v>
      </c>
      <c r="J835" s="44">
        <v>80745</v>
      </c>
      <c r="K835" s="45">
        <v>0</v>
      </c>
      <c r="L835" s="42" t="s">
        <v>150</v>
      </c>
      <c r="M835" s="42" t="s">
        <v>166</v>
      </c>
    </row>
    <row r="836" spans="1:13">
      <c r="A836" s="41" t="s">
        <v>1779</v>
      </c>
      <c r="B836" s="42" t="s">
        <v>1780</v>
      </c>
      <c r="C836" s="42" t="s">
        <v>397</v>
      </c>
      <c r="D836" s="42" t="s">
        <v>146</v>
      </c>
      <c r="E836" s="42" t="s">
        <v>155</v>
      </c>
      <c r="F836" s="42" t="s">
        <v>148</v>
      </c>
      <c r="G836" s="42" t="s">
        <v>165</v>
      </c>
      <c r="H836" s="42">
        <v>57</v>
      </c>
      <c r="I836" s="43">
        <v>35113</v>
      </c>
      <c r="J836" s="44">
        <v>75354</v>
      </c>
      <c r="K836" s="45">
        <v>0</v>
      </c>
      <c r="L836" s="42" t="s">
        <v>150</v>
      </c>
      <c r="M836" s="42" t="s">
        <v>188</v>
      </c>
    </row>
    <row r="837" spans="1:13">
      <c r="A837" s="41" t="s">
        <v>1781</v>
      </c>
      <c r="B837" s="42" t="s">
        <v>1782</v>
      </c>
      <c r="C837" s="42" t="s">
        <v>235</v>
      </c>
      <c r="D837" s="42" t="s">
        <v>197</v>
      </c>
      <c r="E837" s="42" t="s">
        <v>147</v>
      </c>
      <c r="F837" s="42" t="s">
        <v>156</v>
      </c>
      <c r="G837" s="42" t="s">
        <v>213</v>
      </c>
      <c r="H837" s="42">
        <v>56</v>
      </c>
      <c r="I837" s="43">
        <v>43363</v>
      </c>
      <c r="J837" s="44">
        <v>78938</v>
      </c>
      <c r="K837" s="45">
        <v>0.14000000000000001</v>
      </c>
      <c r="L837" s="42" t="s">
        <v>150</v>
      </c>
      <c r="M837" s="42" t="s">
        <v>173</v>
      </c>
    </row>
    <row r="838" spans="1:13">
      <c r="A838" s="41" t="s">
        <v>1783</v>
      </c>
      <c r="B838" s="42" t="s">
        <v>1784</v>
      </c>
      <c r="C838" s="42" t="s">
        <v>279</v>
      </c>
      <c r="D838" s="42" t="s">
        <v>197</v>
      </c>
      <c r="E838" s="42" t="s">
        <v>177</v>
      </c>
      <c r="F838" s="42" t="s">
        <v>156</v>
      </c>
      <c r="G838" s="42" t="s">
        <v>213</v>
      </c>
      <c r="H838" s="42">
        <v>59</v>
      </c>
      <c r="I838" s="43">
        <v>39701</v>
      </c>
      <c r="J838" s="44">
        <v>96313</v>
      </c>
      <c r="K838" s="45">
        <v>0</v>
      </c>
      <c r="L838" s="42" t="s">
        <v>150</v>
      </c>
      <c r="M838" s="42" t="s">
        <v>188</v>
      </c>
    </row>
    <row r="839" spans="1:13">
      <c r="A839" s="41" t="s">
        <v>1785</v>
      </c>
      <c r="B839" s="42" t="s">
        <v>1786</v>
      </c>
      <c r="C839" s="42" t="s">
        <v>162</v>
      </c>
      <c r="D839" s="42" t="s">
        <v>197</v>
      </c>
      <c r="E839" s="42" t="s">
        <v>164</v>
      </c>
      <c r="F839" s="42" t="s">
        <v>156</v>
      </c>
      <c r="G839" s="42" t="s">
        <v>165</v>
      </c>
      <c r="H839" s="42">
        <v>45</v>
      </c>
      <c r="I839" s="43">
        <v>40511</v>
      </c>
      <c r="J839" s="44">
        <v>153767</v>
      </c>
      <c r="K839" s="45">
        <v>0.27</v>
      </c>
      <c r="L839" s="42" t="s">
        <v>150</v>
      </c>
      <c r="M839" s="42" t="s">
        <v>173</v>
      </c>
    </row>
    <row r="840" spans="1:13">
      <c r="A840" s="41" t="s">
        <v>1442</v>
      </c>
      <c r="B840" s="42" t="s">
        <v>1787</v>
      </c>
      <c r="C840" s="42" t="s">
        <v>180</v>
      </c>
      <c r="D840" s="42" t="s">
        <v>208</v>
      </c>
      <c r="E840" s="42" t="s">
        <v>147</v>
      </c>
      <c r="F840" s="42" t="s">
        <v>148</v>
      </c>
      <c r="G840" s="42" t="s">
        <v>149</v>
      </c>
      <c r="H840" s="42">
        <v>42</v>
      </c>
      <c r="I840" s="43">
        <v>42266</v>
      </c>
      <c r="J840" s="44">
        <v>103423</v>
      </c>
      <c r="K840" s="45">
        <v>0.06</v>
      </c>
      <c r="L840" s="42" t="s">
        <v>150</v>
      </c>
      <c r="M840" s="42" t="s">
        <v>216</v>
      </c>
    </row>
    <row r="841" spans="1:13">
      <c r="A841" s="41" t="s">
        <v>1788</v>
      </c>
      <c r="B841" s="42" t="s">
        <v>1789</v>
      </c>
      <c r="C841" s="42" t="s">
        <v>196</v>
      </c>
      <c r="D841" s="42" t="s">
        <v>197</v>
      </c>
      <c r="E841" s="42" t="s">
        <v>177</v>
      </c>
      <c r="F841" s="42" t="s">
        <v>148</v>
      </c>
      <c r="G841" s="42" t="s">
        <v>157</v>
      </c>
      <c r="H841" s="42">
        <v>25</v>
      </c>
      <c r="I841" s="43">
        <v>44370</v>
      </c>
      <c r="J841" s="44">
        <v>86464</v>
      </c>
      <c r="K841" s="45">
        <v>0</v>
      </c>
      <c r="L841" s="42" t="s">
        <v>158</v>
      </c>
      <c r="M841" s="42" t="s">
        <v>202</v>
      </c>
    </row>
    <row r="842" spans="1:13">
      <c r="A842" s="41" t="s">
        <v>1790</v>
      </c>
      <c r="B842" s="42" t="s">
        <v>1791</v>
      </c>
      <c r="C842" s="42" t="s">
        <v>196</v>
      </c>
      <c r="D842" s="42" t="s">
        <v>197</v>
      </c>
      <c r="E842" s="42" t="s">
        <v>177</v>
      </c>
      <c r="F842" s="42" t="s">
        <v>148</v>
      </c>
      <c r="G842" s="42" t="s">
        <v>213</v>
      </c>
      <c r="H842" s="42">
        <v>29</v>
      </c>
      <c r="I842" s="43">
        <v>43114</v>
      </c>
      <c r="J842" s="44">
        <v>80516</v>
      </c>
      <c r="K842" s="45">
        <v>0</v>
      </c>
      <c r="L842" s="42" t="s">
        <v>221</v>
      </c>
      <c r="M842" s="42" t="s">
        <v>316</v>
      </c>
    </row>
    <row r="843" spans="1:13">
      <c r="A843" s="41" t="s">
        <v>1792</v>
      </c>
      <c r="B843" s="42" t="s">
        <v>1793</v>
      </c>
      <c r="C843" s="42" t="s">
        <v>180</v>
      </c>
      <c r="D843" s="42" t="s">
        <v>193</v>
      </c>
      <c r="E843" s="42" t="s">
        <v>164</v>
      </c>
      <c r="F843" s="42" t="s">
        <v>148</v>
      </c>
      <c r="G843" s="42" t="s">
        <v>149</v>
      </c>
      <c r="H843" s="42">
        <v>33</v>
      </c>
      <c r="I843" s="43">
        <v>41507</v>
      </c>
      <c r="J843" s="44">
        <v>105390</v>
      </c>
      <c r="K843" s="45">
        <v>0.06</v>
      </c>
      <c r="L843" s="42" t="s">
        <v>150</v>
      </c>
      <c r="M843" s="42" t="s">
        <v>216</v>
      </c>
    </row>
    <row r="844" spans="1:13">
      <c r="A844" s="41" t="s">
        <v>1794</v>
      </c>
      <c r="B844" s="42" t="s">
        <v>1795</v>
      </c>
      <c r="C844" s="42" t="s">
        <v>305</v>
      </c>
      <c r="D844" s="42" t="s">
        <v>146</v>
      </c>
      <c r="E844" s="42" t="s">
        <v>155</v>
      </c>
      <c r="F844" s="42" t="s">
        <v>148</v>
      </c>
      <c r="G844" s="42" t="s">
        <v>157</v>
      </c>
      <c r="H844" s="42">
        <v>50</v>
      </c>
      <c r="I844" s="43">
        <v>44445</v>
      </c>
      <c r="J844" s="44">
        <v>83418</v>
      </c>
      <c r="K844" s="45">
        <v>0</v>
      </c>
      <c r="L844" s="42" t="s">
        <v>158</v>
      </c>
      <c r="M844" s="42" t="s">
        <v>202</v>
      </c>
    </row>
    <row r="845" spans="1:13">
      <c r="A845" s="41" t="s">
        <v>1796</v>
      </c>
      <c r="B845" s="42" t="s">
        <v>1797</v>
      </c>
      <c r="C845" s="42" t="s">
        <v>470</v>
      </c>
      <c r="D845" s="42" t="s">
        <v>146</v>
      </c>
      <c r="E845" s="42" t="s">
        <v>164</v>
      </c>
      <c r="F845" s="42" t="s">
        <v>148</v>
      </c>
      <c r="G845" s="42" t="s">
        <v>165</v>
      </c>
      <c r="H845" s="42">
        <v>45</v>
      </c>
      <c r="I845" s="43">
        <v>43042</v>
      </c>
      <c r="J845" s="44">
        <v>66660</v>
      </c>
      <c r="K845" s="45">
        <v>0</v>
      </c>
      <c r="L845" s="42" t="s">
        <v>150</v>
      </c>
      <c r="M845" s="42" t="s">
        <v>188</v>
      </c>
    </row>
    <row r="846" spans="1:13">
      <c r="A846" s="41" t="s">
        <v>1368</v>
      </c>
      <c r="B846" s="42" t="s">
        <v>1798</v>
      </c>
      <c r="C846" s="42" t="s">
        <v>180</v>
      </c>
      <c r="D846" s="42" t="s">
        <v>193</v>
      </c>
      <c r="E846" s="42" t="s">
        <v>164</v>
      </c>
      <c r="F846" s="42" t="s">
        <v>156</v>
      </c>
      <c r="G846" s="42" t="s">
        <v>213</v>
      </c>
      <c r="H846" s="42">
        <v>59</v>
      </c>
      <c r="I846" s="43">
        <v>42165</v>
      </c>
      <c r="J846" s="44">
        <v>101985</v>
      </c>
      <c r="K846" s="45">
        <v>7.0000000000000007E-2</v>
      </c>
      <c r="L846" s="42" t="s">
        <v>150</v>
      </c>
      <c r="M846" s="42" t="s">
        <v>184</v>
      </c>
    </row>
    <row r="847" spans="1:13">
      <c r="A847" s="41" t="s">
        <v>1799</v>
      </c>
      <c r="B847" s="42" t="s">
        <v>1800</v>
      </c>
      <c r="C847" s="42" t="s">
        <v>207</v>
      </c>
      <c r="D847" s="42" t="s">
        <v>163</v>
      </c>
      <c r="E847" s="42" t="s">
        <v>177</v>
      </c>
      <c r="F847" s="42" t="s">
        <v>156</v>
      </c>
      <c r="G847" s="42" t="s">
        <v>213</v>
      </c>
      <c r="H847" s="42">
        <v>29</v>
      </c>
      <c r="I847" s="43">
        <v>43439</v>
      </c>
      <c r="J847" s="44">
        <v>199504</v>
      </c>
      <c r="K847" s="45">
        <v>0.3</v>
      </c>
      <c r="L847" s="42" t="s">
        <v>150</v>
      </c>
      <c r="M847" s="42" t="s">
        <v>188</v>
      </c>
    </row>
    <row r="848" spans="1:13">
      <c r="A848" s="41" t="s">
        <v>1801</v>
      </c>
      <c r="B848" s="42" t="s">
        <v>1802</v>
      </c>
      <c r="C848" s="42" t="s">
        <v>145</v>
      </c>
      <c r="D848" s="42" t="s">
        <v>53</v>
      </c>
      <c r="E848" s="42" t="s">
        <v>177</v>
      </c>
      <c r="F848" s="42" t="s">
        <v>148</v>
      </c>
      <c r="G848" s="42" t="s">
        <v>213</v>
      </c>
      <c r="H848" s="42">
        <v>52</v>
      </c>
      <c r="I848" s="43">
        <v>38995</v>
      </c>
      <c r="J848" s="44">
        <v>147966</v>
      </c>
      <c r="K848" s="45">
        <v>0.11</v>
      </c>
      <c r="L848" s="42" t="s">
        <v>221</v>
      </c>
      <c r="M848" s="42" t="s">
        <v>227</v>
      </c>
    </row>
    <row r="849" spans="1:13">
      <c r="A849" s="41" t="s">
        <v>382</v>
      </c>
      <c r="B849" s="42" t="s">
        <v>1803</v>
      </c>
      <c r="C849" s="42" t="s">
        <v>282</v>
      </c>
      <c r="D849" s="42" t="s">
        <v>193</v>
      </c>
      <c r="E849" s="42" t="s">
        <v>164</v>
      </c>
      <c r="F849" s="42" t="s">
        <v>156</v>
      </c>
      <c r="G849" s="42" t="s">
        <v>157</v>
      </c>
      <c r="H849" s="42">
        <v>58</v>
      </c>
      <c r="I849" s="43">
        <v>41810</v>
      </c>
      <c r="J849" s="44">
        <v>41728</v>
      </c>
      <c r="K849" s="45">
        <v>0</v>
      </c>
      <c r="L849" s="42" t="s">
        <v>158</v>
      </c>
      <c r="M849" s="42" t="s">
        <v>159</v>
      </c>
    </row>
    <row r="850" spans="1:13">
      <c r="A850" s="41" t="s">
        <v>1551</v>
      </c>
      <c r="B850" s="42" t="s">
        <v>1804</v>
      </c>
      <c r="C850" s="42" t="s">
        <v>172</v>
      </c>
      <c r="D850" s="42" t="s">
        <v>187</v>
      </c>
      <c r="E850" s="42" t="s">
        <v>164</v>
      </c>
      <c r="F850" s="42" t="s">
        <v>156</v>
      </c>
      <c r="G850" s="42" t="s">
        <v>213</v>
      </c>
      <c r="H850" s="42">
        <v>62</v>
      </c>
      <c r="I850" s="43">
        <v>40591</v>
      </c>
      <c r="J850" s="44">
        <v>94422</v>
      </c>
      <c r="K850" s="45">
        <v>0</v>
      </c>
      <c r="L850" s="42" t="s">
        <v>150</v>
      </c>
      <c r="M850" s="42" t="s">
        <v>173</v>
      </c>
    </row>
    <row r="851" spans="1:13">
      <c r="A851" s="41" t="s">
        <v>1805</v>
      </c>
      <c r="B851" s="42" t="s">
        <v>1806</v>
      </c>
      <c r="C851" s="42" t="s">
        <v>162</v>
      </c>
      <c r="D851" s="42" t="s">
        <v>53</v>
      </c>
      <c r="E851" s="42" t="s">
        <v>177</v>
      </c>
      <c r="F851" s="42" t="s">
        <v>156</v>
      </c>
      <c r="G851" s="42" t="s">
        <v>157</v>
      </c>
      <c r="H851" s="42">
        <v>31</v>
      </c>
      <c r="I851" s="43">
        <v>42184</v>
      </c>
      <c r="J851" s="44">
        <v>191026</v>
      </c>
      <c r="K851" s="45">
        <v>0.16</v>
      </c>
      <c r="L851" s="42" t="s">
        <v>150</v>
      </c>
      <c r="M851" s="42" t="s">
        <v>216</v>
      </c>
    </row>
    <row r="852" spans="1:13">
      <c r="A852" s="41" t="s">
        <v>1807</v>
      </c>
      <c r="B852" s="42" t="s">
        <v>1808</v>
      </c>
      <c r="C852" s="42" t="s">
        <v>207</v>
      </c>
      <c r="D852" s="42" t="s">
        <v>146</v>
      </c>
      <c r="E852" s="42" t="s">
        <v>147</v>
      </c>
      <c r="F852" s="42" t="s">
        <v>156</v>
      </c>
      <c r="G852" s="42" t="s">
        <v>213</v>
      </c>
      <c r="H852" s="42">
        <v>42</v>
      </c>
      <c r="I852" s="43">
        <v>40511</v>
      </c>
      <c r="J852" s="44">
        <v>186725</v>
      </c>
      <c r="K852" s="45">
        <v>0.32</v>
      </c>
      <c r="L852" s="42" t="s">
        <v>221</v>
      </c>
      <c r="M852" s="42" t="s">
        <v>222</v>
      </c>
    </row>
    <row r="853" spans="1:13">
      <c r="A853" s="41" t="s">
        <v>1809</v>
      </c>
      <c r="B853" s="42" t="s">
        <v>1810</v>
      </c>
      <c r="C853" s="42" t="s">
        <v>282</v>
      </c>
      <c r="D853" s="42" t="s">
        <v>193</v>
      </c>
      <c r="E853" s="42" t="s">
        <v>147</v>
      </c>
      <c r="F853" s="42" t="s">
        <v>148</v>
      </c>
      <c r="G853" s="42" t="s">
        <v>165</v>
      </c>
      <c r="H853" s="42">
        <v>56</v>
      </c>
      <c r="I853" s="43">
        <v>40045</v>
      </c>
      <c r="J853" s="44">
        <v>52800</v>
      </c>
      <c r="K853" s="45">
        <v>0</v>
      </c>
      <c r="L853" s="42" t="s">
        <v>150</v>
      </c>
      <c r="M853" s="42" t="s">
        <v>173</v>
      </c>
    </row>
    <row r="854" spans="1:13">
      <c r="A854" s="41" t="s">
        <v>1811</v>
      </c>
      <c r="B854" s="42" t="s">
        <v>1812</v>
      </c>
      <c r="C854" s="42" t="s">
        <v>279</v>
      </c>
      <c r="D854" s="42" t="s">
        <v>197</v>
      </c>
      <c r="E854" s="42" t="s">
        <v>164</v>
      </c>
      <c r="F854" s="42" t="s">
        <v>156</v>
      </c>
      <c r="G854" s="42" t="s">
        <v>165</v>
      </c>
      <c r="H854" s="42">
        <v>54</v>
      </c>
      <c r="I854" s="43">
        <v>40517</v>
      </c>
      <c r="J854" s="44">
        <v>113982</v>
      </c>
      <c r="K854" s="45">
        <v>0</v>
      </c>
      <c r="L854" s="42" t="s">
        <v>150</v>
      </c>
      <c r="M854" s="42" t="s">
        <v>151</v>
      </c>
    </row>
    <row r="855" spans="1:13">
      <c r="A855" s="41" t="s">
        <v>1813</v>
      </c>
      <c r="B855" s="42" t="s">
        <v>1814</v>
      </c>
      <c r="C855" s="42" t="s">
        <v>176</v>
      </c>
      <c r="D855" s="42" t="s">
        <v>53</v>
      </c>
      <c r="E855" s="42" t="s">
        <v>147</v>
      </c>
      <c r="F855" s="42" t="s">
        <v>148</v>
      </c>
      <c r="G855" s="42" t="s">
        <v>157</v>
      </c>
      <c r="H855" s="42">
        <v>54</v>
      </c>
      <c r="I855" s="43">
        <v>44271</v>
      </c>
      <c r="J855" s="44">
        <v>56239</v>
      </c>
      <c r="K855" s="45">
        <v>0</v>
      </c>
      <c r="L855" s="42" t="s">
        <v>158</v>
      </c>
      <c r="M855" s="42" t="s">
        <v>159</v>
      </c>
    </row>
    <row r="856" spans="1:13">
      <c r="A856" s="41" t="s">
        <v>516</v>
      </c>
      <c r="B856" s="42" t="s">
        <v>1815</v>
      </c>
      <c r="C856" s="42" t="s">
        <v>183</v>
      </c>
      <c r="D856" s="42" t="s">
        <v>53</v>
      </c>
      <c r="E856" s="42" t="s">
        <v>155</v>
      </c>
      <c r="F856" s="42" t="s">
        <v>156</v>
      </c>
      <c r="G856" s="42" t="s">
        <v>213</v>
      </c>
      <c r="H856" s="42">
        <v>26</v>
      </c>
      <c r="I856" s="43">
        <v>44257</v>
      </c>
      <c r="J856" s="44">
        <v>44732</v>
      </c>
      <c r="K856" s="45">
        <v>0</v>
      </c>
      <c r="L856" s="42" t="s">
        <v>221</v>
      </c>
      <c r="M856" s="42" t="s">
        <v>227</v>
      </c>
    </row>
    <row r="857" spans="1:13">
      <c r="A857" s="41" t="s">
        <v>1816</v>
      </c>
      <c r="B857" s="42" t="s">
        <v>1817</v>
      </c>
      <c r="C857" s="42" t="s">
        <v>162</v>
      </c>
      <c r="D857" s="42" t="s">
        <v>208</v>
      </c>
      <c r="E857" s="42" t="s">
        <v>177</v>
      </c>
      <c r="F857" s="42" t="s">
        <v>156</v>
      </c>
      <c r="G857" s="42" t="s">
        <v>157</v>
      </c>
      <c r="H857" s="42">
        <v>49</v>
      </c>
      <c r="I857" s="43">
        <v>41816</v>
      </c>
      <c r="J857" s="44">
        <v>153961</v>
      </c>
      <c r="K857" s="45">
        <v>0.25</v>
      </c>
      <c r="L857" s="42" t="s">
        <v>158</v>
      </c>
      <c r="M857" s="42" t="s">
        <v>202</v>
      </c>
    </row>
    <row r="858" spans="1:13">
      <c r="A858" s="41" t="s">
        <v>1306</v>
      </c>
      <c r="B858" s="42" t="s">
        <v>1818</v>
      </c>
      <c r="C858" s="42" t="s">
        <v>346</v>
      </c>
      <c r="D858" s="42" t="s">
        <v>146</v>
      </c>
      <c r="E858" s="42" t="s">
        <v>164</v>
      </c>
      <c r="F858" s="42" t="s">
        <v>148</v>
      </c>
      <c r="G858" s="42" t="s">
        <v>157</v>
      </c>
      <c r="H858" s="42">
        <v>45</v>
      </c>
      <c r="I858" s="43">
        <v>39069</v>
      </c>
      <c r="J858" s="44">
        <v>68337</v>
      </c>
      <c r="K858" s="45">
        <v>0</v>
      </c>
      <c r="L858" s="42" t="s">
        <v>158</v>
      </c>
      <c r="M858" s="42" t="s">
        <v>159</v>
      </c>
    </row>
    <row r="859" spans="1:13">
      <c r="A859" s="41" t="s">
        <v>1819</v>
      </c>
      <c r="B859" s="42" t="s">
        <v>1820</v>
      </c>
      <c r="C859" s="42" t="s">
        <v>145</v>
      </c>
      <c r="D859" s="42" t="s">
        <v>193</v>
      </c>
      <c r="E859" s="42" t="s">
        <v>177</v>
      </c>
      <c r="F859" s="42" t="s">
        <v>156</v>
      </c>
      <c r="G859" s="42" t="s">
        <v>157</v>
      </c>
      <c r="H859" s="42">
        <v>45</v>
      </c>
      <c r="I859" s="43">
        <v>40305</v>
      </c>
      <c r="J859" s="44">
        <v>145093</v>
      </c>
      <c r="K859" s="45">
        <v>0.12</v>
      </c>
      <c r="L859" s="42" t="s">
        <v>150</v>
      </c>
      <c r="M859" s="42" t="s">
        <v>166</v>
      </c>
    </row>
    <row r="860" spans="1:13">
      <c r="A860" s="41" t="s">
        <v>1821</v>
      </c>
      <c r="B860" s="42" t="s">
        <v>1822</v>
      </c>
      <c r="C860" s="42" t="s">
        <v>540</v>
      </c>
      <c r="D860" s="42" t="s">
        <v>146</v>
      </c>
      <c r="E860" s="42" t="s">
        <v>164</v>
      </c>
      <c r="F860" s="42" t="s">
        <v>148</v>
      </c>
      <c r="G860" s="42" t="s">
        <v>165</v>
      </c>
      <c r="H860" s="42">
        <v>26</v>
      </c>
      <c r="I860" s="43">
        <v>44266</v>
      </c>
      <c r="J860" s="44">
        <v>74170</v>
      </c>
      <c r="K860" s="45">
        <v>0</v>
      </c>
      <c r="L860" s="42" t="s">
        <v>150</v>
      </c>
      <c r="M860" s="42" t="s">
        <v>188</v>
      </c>
    </row>
    <row r="861" spans="1:13">
      <c r="A861" s="41" t="s">
        <v>1823</v>
      </c>
      <c r="B861" s="42" t="s">
        <v>1824</v>
      </c>
      <c r="C861" s="42" t="s">
        <v>273</v>
      </c>
      <c r="D861" s="42" t="s">
        <v>197</v>
      </c>
      <c r="E861" s="42" t="s">
        <v>147</v>
      </c>
      <c r="F861" s="42" t="s">
        <v>156</v>
      </c>
      <c r="G861" s="42" t="s">
        <v>165</v>
      </c>
      <c r="H861" s="42">
        <v>59</v>
      </c>
      <c r="I861" s="43">
        <v>35153</v>
      </c>
      <c r="J861" s="44">
        <v>62605</v>
      </c>
      <c r="K861" s="45">
        <v>0</v>
      </c>
      <c r="L861" s="42" t="s">
        <v>150</v>
      </c>
      <c r="M861" s="42" t="s">
        <v>188</v>
      </c>
    </row>
    <row r="862" spans="1:13">
      <c r="A862" s="41" t="s">
        <v>1825</v>
      </c>
      <c r="B862" s="42" t="s">
        <v>1826</v>
      </c>
      <c r="C862" s="42" t="s">
        <v>180</v>
      </c>
      <c r="D862" s="42" t="s">
        <v>146</v>
      </c>
      <c r="E862" s="42" t="s">
        <v>164</v>
      </c>
      <c r="F862" s="42" t="s">
        <v>148</v>
      </c>
      <c r="G862" s="42" t="s">
        <v>165</v>
      </c>
      <c r="H862" s="42">
        <v>51</v>
      </c>
      <c r="I862" s="43">
        <v>43903</v>
      </c>
      <c r="J862" s="44">
        <v>107195</v>
      </c>
      <c r="K862" s="45">
        <v>0.09</v>
      </c>
      <c r="L862" s="42" t="s">
        <v>150</v>
      </c>
      <c r="M862" s="42" t="s">
        <v>188</v>
      </c>
    </row>
    <row r="863" spans="1:13">
      <c r="A863" s="41" t="s">
        <v>1740</v>
      </c>
      <c r="B863" s="42" t="s">
        <v>1827</v>
      </c>
      <c r="C863" s="42" t="s">
        <v>145</v>
      </c>
      <c r="D863" s="42" t="s">
        <v>208</v>
      </c>
      <c r="E863" s="42" t="s">
        <v>164</v>
      </c>
      <c r="F863" s="42" t="s">
        <v>156</v>
      </c>
      <c r="G863" s="42" t="s">
        <v>165</v>
      </c>
      <c r="H863" s="42">
        <v>45</v>
      </c>
      <c r="I863" s="43">
        <v>43111</v>
      </c>
      <c r="J863" s="44">
        <v>127422</v>
      </c>
      <c r="K863" s="45">
        <v>0.15</v>
      </c>
      <c r="L863" s="42" t="s">
        <v>150</v>
      </c>
      <c r="M863" s="42" t="s">
        <v>216</v>
      </c>
    </row>
    <row r="864" spans="1:13">
      <c r="A864" s="41" t="s">
        <v>1828</v>
      </c>
      <c r="B864" s="42" t="s">
        <v>1829</v>
      </c>
      <c r="C864" s="42" t="s">
        <v>162</v>
      </c>
      <c r="D864" s="42" t="s">
        <v>187</v>
      </c>
      <c r="E864" s="42" t="s">
        <v>147</v>
      </c>
      <c r="F864" s="42" t="s">
        <v>148</v>
      </c>
      <c r="G864" s="42" t="s">
        <v>165</v>
      </c>
      <c r="H864" s="42">
        <v>35</v>
      </c>
      <c r="I864" s="43">
        <v>42912</v>
      </c>
      <c r="J864" s="44">
        <v>161269</v>
      </c>
      <c r="K864" s="45">
        <v>0.27</v>
      </c>
      <c r="L864" s="42" t="s">
        <v>150</v>
      </c>
      <c r="M864" s="42" t="s">
        <v>184</v>
      </c>
    </row>
    <row r="865" spans="1:13">
      <c r="A865" s="41" t="s">
        <v>1830</v>
      </c>
      <c r="B865" s="42" t="s">
        <v>1831</v>
      </c>
      <c r="C865" s="42" t="s">
        <v>207</v>
      </c>
      <c r="D865" s="42" t="s">
        <v>208</v>
      </c>
      <c r="E865" s="42" t="s">
        <v>177</v>
      </c>
      <c r="F865" s="42" t="s">
        <v>148</v>
      </c>
      <c r="G865" s="42" t="s">
        <v>213</v>
      </c>
      <c r="H865" s="42">
        <v>32</v>
      </c>
      <c r="I865" s="43">
        <v>41675</v>
      </c>
      <c r="J865" s="44">
        <v>203445</v>
      </c>
      <c r="K865" s="45">
        <v>0.34</v>
      </c>
      <c r="L865" s="42" t="s">
        <v>221</v>
      </c>
      <c r="M865" s="42" t="s">
        <v>222</v>
      </c>
    </row>
    <row r="866" spans="1:13">
      <c r="A866" s="41" t="s">
        <v>1832</v>
      </c>
      <c r="B866" s="42" t="s">
        <v>1833</v>
      </c>
      <c r="C866" s="42" t="s">
        <v>145</v>
      </c>
      <c r="D866" s="42" t="s">
        <v>193</v>
      </c>
      <c r="E866" s="42" t="s">
        <v>147</v>
      </c>
      <c r="F866" s="42" t="s">
        <v>148</v>
      </c>
      <c r="G866" s="42" t="s">
        <v>157</v>
      </c>
      <c r="H866" s="42">
        <v>37</v>
      </c>
      <c r="I866" s="43">
        <v>40560</v>
      </c>
      <c r="J866" s="44">
        <v>131353</v>
      </c>
      <c r="K866" s="45">
        <v>0.11</v>
      </c>
      <c r="L866" s="42" t="s">
        <v>158</v>
      </c>
      <c r="M866" s="42" t="s">
        <v>202</v>
      </c>
    </row>
    <row r="867" spans="1:13">
      <c r="A867" s="41" t="s">
        <v>1834</v>
      </c>
      <c r="B867" s="42" t="s">
        <v>1835</v>
      </c>
      <c r="C867" s="42" t="s">
        <v>560</v>
      </c>
      <c r="D867" s="42" t="s">
        <v>146</v>
      </c>
      <c r="E867" s="42" t="s">
        <v>155</v>
      </c>
      <c r="F867" s="42" t="s">
        <v>156</v>
      </c>
      <c r="G867" s="42" t="s">
        <v>157</v>
      </c>
      <c r="H867" s="42">
        <v>45</v>
      </c>
      <c r="I867" s="43">
        <v>40253</v>
      </c>
      <c r="J867" s="44">
        <v>88182</v>
      </c>
      <c r="K867" s="45">
        <v>0</v>
      </c>
      <c r="L867" s="42" t="s">
        <v>158</v>
      </c>
      <c r="M867" s="42" t="s">
        <v>248</v>
      </c>
    </row>
    <row r="868" spans="1:13">
      <c r="A868" s="41" t="s">
        <v>1836</v>
      </c>
      <c r="B868" s="42" t="s">
        <v>1837</v>
      </c>
      <c r="C868" s="42" t="s">
        <v>246</v>
      </c>
      <c r="D868" s="42" t="s">
        <v>146</v>
      </c>
      <c r="E868" s="42" t="s">
        <v>164</v>
      </c>
      <c r="F868" s="42" t="s">
        <v>156</v>
      </c>
      <c r="G868" s="42" t="s">
        <v>165</v>
      </c>
      <c r="H868" s="42">
        <v>61</v>
      </c>
      <c r="I868" s="43">
        <v>43703</v>
      </c>
      <c r="J868" s="44">
        <v>75780</v>
      </c>
      <c r="K868" s="45">
        <v>0</v>
      </c>
      <c r="L868" s="42" t="s">
        <v>150</v>
      </c>
      <c r="M868" s="42" t="s">
        <v>151</v>
      </c>
    </row>
    <row r="869" spans="1:13">
      <c r="A869" s="41" t="s">
        <v>1838</v>
      </c>
      <c r="B869" s="42" t="s">
        <v>1839</v>
      </c>
      <c r="C869" s="42" t="s">
        <v>242</v>
      </c>
      <c r="D869" s="42" t="s">
        <v>53</v>
      </c>
      <c r="E869" s="42" t="s">
        <v>147</v>
      </c>
      <c r="F869" s="42" t="s">
        <v>148</v>
      </c>
      <c r="G869" s="42" t="s">
        <v>157</v>
      </c>
      <c r="H869" s="42">
        <v>45</v>
      </c>
      <c r="I869" s="43">
        <v>43557</v>
      </c>
      <c r="J869" s="44">
        <v>52621</v>
      </c>
      <c r="K869" s="45">
        <v>0</v>
      </c>
      <c r="L869" s="42" t="s">
        <v>158</v>
      </c>
      <c r="M869" s="42" t="s">
        <v>236</v>
      </c>
    </row>
    <row r="870" spans="1:13">
      <c r="A870" s="41" t="s">
        <v>1840</v>
      </c>
      <c r="B870" s="42" t="s">
        <v>1841</v>
      </c>
      <c r="C870" s="42" t="s">
        <v>235</v>
      </c>
      <c r="D870" s="42" t="s">
        <v>197</v>
      </c>
      <c r="E870" s="42" t="s">
        <v>147</v>
      </c>
      <c r="F870" s="42" t="s">
        <v>156</v>
      </c>
      <c r="G870" s="42" t="s">
        <v>157</v>
      </c>
      <c r="H870" s="42">
        <v>60</v>
      </c>
      <c r="I870" s="43">
        <v>43146</v>
      </c>
      <c r="J870" s="44">
        <v>106079</v>
      </c>
      <c r="K870" s="45">
        <v>0.14000000000000001</v>
      </c>
      <c r="L870" s="42" t="s">
        <v>150</v>
      </c>
      <c r="M870" s="42" t="s">
        <v>188</v>
      </c>
    </row>
    <row r="871" spans="1:13">
      <c r="A871" s="41" t="s">
        <v>1842</v>
      </c>
      <c r="B871" s="42" t="s">
        <v>1843</v>
      </c>
      <c r="C871" s="42" t="s">
        <v>305</v>
      </c>
      <c r="D871" s="42" t="s">
        <v>146</v>
      </c>
      <c r="E871" s="42" t="s">
        <v>177</v>
      </c>
      <c r="F871" s="42" t="s">
        <v>156</v>
      </c>
      <c r="G871" s="42" t="s">
        <v>213</v>
      </c>
      <c r="H871" s="42">
        <v>30</v>
      </c>
      <c r="I871" s="43">
        <v>42777</v>
      </c>
      <c r="J871" s="44">
        <v>92058</v>
      </c>
      <c r="K871" s="45">
        <v>0</v>
      </c>
      <c r="L871" s="42" t="s">
        <v>150</v>
      </c>
      <c r="M871" s="42" t="s">
        <v>188</v>
      </c>
    </row>
    <row r="872" spans="1:13">
      <c r="A872" s="41" t="s">
        <v>1844</v>
      </c>
      <c r="B872" s="42" t="s">
        <v>1845</v>
      </c>
      <c r="C872" s="42" t="s">
        <v>273</v>
      </c>
      <c r="D872" s="42" t="s">
        <v>197</v>
      </c>
      <c r="E872" s="42" t="s">
        <v>155</v>
      </c>
      <c r="F872" s="42" t="s">
        <v>156</v>
      </c>
      <c r="G872" s="42" t="s">
        <v>157</v>
      </c>
      <c r="H872" s="42">
        <v>64</v>
      </c>
      <c r="I872" s="43">
        <v>43527</v>
      </c>
      <c r="J872" s="44">
        <v>67114</v>
      </c>
      <c r="K872" s="45">
        <v>0</v>
      </c>
      <c r="L872" s="42" t="s">
        <v>150</v>
      </c>
      <c r="M872" s="42" t="s">
        <v>173</v>
      </c>
    </row>
    <row r="873" spans="1:13">
      <c r="A873" s="41" t="s">
        <v>1846</v>
      </c>
      <c r="B873" s="42" t="s">
        <v>1847</v>
      </c>
      <c r="C873" s="42" t="s">
        <v>242</v>
      </c>
      <c r="D873" s="42" t="s">
        <v>163</v>
      </c>
      <c r="E873" s="42" t="s">
        <v>147</v>
      </c>
      <c r="F873" s="42" t="s">
        <v>148</v>
      </c>
      <c r="G873" s="42" t="s">
        <v>213</v>
      </c>
      <c r="H873" s="42">
        <v>25</v>
      </c>
      <c r="I873" s="43">
        <v>44024</v>
      </c>
      <c r="J873" s="44">
        <v>56565</v>
      </c>
      <c r="K873" s="45">
        <v>0</v>
      </c>
      <c r="L873" s="42" t="s">
        <v>221</v>
      </c>
      <c r="M873" s="42" t="s">
        <v>316</v>
      </c>
    </row>
    <row r="874" spans="1:13">
      <c r="A874" s="41" t="s">
        <v>1848</v>
      </c>
      <c r="B874" s="42" t="s">
        <v>1849</v>
      </c>
      <c r="C874" s="42" t="s">
        <v>264</v>
      </c>
      <c r="D874" s="42" t="s">
        <v>193</v>
      </c>
      <c r="E874" s="42" t="s">
        <v>155</v>
      </c>
      <c r="F874" s="42" t="s">
        <v>148</v>
      </c>
      <c r="G874" s="42" t="s">
        <v>165</v>
      </c>
      <c r="H874" s="42">
        <v>61</v>
      </c>
      <c r="I874" s="43">
        <v>40683</v>
      </c>
      <c r="J874" s="44">
        <v>64937</v>
      </c>
      <c r="K874" s="45">
        <v>0</v>
      </c>
      <c r="L874" s="42" t="s">
        <v>150</v>
      </c>
      <c r="M874" s="42" t="s">
        <v>173</v>
      </c>
    </row>
    <row r="875" spans="1:13">
      <c r="A875" s="41" t="s">
        <v>1850</v>
      </c>
      <c r="B875" s="42" t="s">
        <v>1851</v>
      </c>
      <c r="C875" s="42" t="s">
        <v>180</v>
      </c>
      <c r="D875" s="42" t="s">
        <v>208</v>
      </c>
      <c r="E875" s="42" t="s">
        <v>155</v>
      </c>
      <c r="F875" s="42" t="s">
        <v>148</v>
      </c>
      <c r="G875" s="42" t="s">
        <v>213</v>
      </c>
      <c r="H875" s="42">
        <v>65</v>
      </c>
      <c r="I875" s="43">
        <v>38967</v>
      </c>
      <c r="J875" s="44">
        <v>127626</v>
      </c>
      <c r="K875" s="45">
        <v>0.1</v>
      </c>
      <c r="L875" s="42" t="s">
        <v>150</v>
      </c>
      <c r="M875" s="42" t="s">
        <v>184</v>
      </c>
    </row>
    <row r="876" spans="1:13">
      <c r="A876" s="41" t="s">
        <v>1852</v>
      </c>
      <c r="B876" s="42" t="s">
        <v>1853</v>
      </c>
      <c r="C876" s="42" t="s">
        <v>346</v>
      </c>
      <c r="D876" s="42" t="s">
        <v>146</v>
      </c>
      <c r="E876" s="42" t="s">
        <v>177</v>
      </c>
      <c r="F876" s="42" t="s">
        <v>156</v>
      </c>
      <c r="G876" s="42" t="s">
        <v>149</v>
      </c>
      <c r="H876" s="42">
        <v>61</v>
      </c>
      <c r="I876" s="43">
        <v>38013</v>
      </c>
      <c r="J876" s="44">
        <v>88478</v>
      </c>
      <c r="K876" s="45">
        <v>0</v>
      </c>
      <c r="L876" s="42" t="s">
        <v>150</v>
      </c>
      <c r="M876" s="42" t="s">
        <v>188</v>
      </c>
    </row>
    <row r="877" spans="1:13">
      <c r="A877" s="41" t="s">
        <v>1854</v>
      </c>
      <c r="B877" s="42" t="s">
        <v>1855</v>
      </c>
      <c r="C877" s="42" t="s">
        <v>169</v>
      </c>
      <c r="D877" s="42" t="s">
        <v>146</v>
      </c>
      <c r="E877" s="42" t="s">
        <v>164</v>
      </c>
      <c r="F877" s="42" t="s">
        <v>148</v>
      </c>
      <c r="G877" s="42" t="s">
        <v>157</v>
      </c>
      <c r="H877" s="42">
        <v>48</v>
      </c>
      <c r="I877" s="43">
        <v>41749</v>
      </c>
      <c r="J877" s="44">
        <v>91679</v>
      </c>
      <c r="K877" s="45">
        <v>7.0000000000000007E-2</v>
      </c>
      <c r="L877" s="42" t="s">
        <v>158</v>
      </c>
      <c r="M877" s="42" t="s">
        <v>159</v>
      </c>
    </row>
    <row r="878" spans="1:13">
      <c r="A878" s="41" t="s">
        <v>1856</v>
      </c>
      <c r="B878" s="42" t="s">
        <v>1857</v>
      </c>
      <c r="C878" s="42" t="s">
        <v>162</v>
      </c>
      <c r="D878" s="42" t="s">
        <v>53</v>
      </c>
      <c r="E878" s="42" t="s">
        <v>177</v>
      </c>
      <c r="F878" s="42" t="s">
        <v>156</v>
      </c>
      <c r="G878" s="42" t="s">
        <v>157</v>
      </c>
      <c r="H878" s="42">
        <v>58</v>
      </c>
      <c r="I878" s="43">
        <v>33682</v>
      </c>
      <c r="J878" s="44">
        <v>199848</v>
      </c>
      <c r="K878" s="45">
        <v>0.16</v>
      </c>
      <c r="L878" s="42" t="s">
        <v>158</v>
      </c>
      <c r="M878" s="42" t="s">
        <v>159</v>
      </c>
    </row>
    <row r="879" spans="1:13">
      <c r="A879" s="41" t="s">
        <v>1858</v>
      </c>
      <c r="B879" s="42" t="s">
        <v>1859</v>
      </c>
      <c r="C879" s="42" t="s">
        <v>349</v>
      </c>
      <c r="D879" s="42" t="s">
        <v>146</v>
      </c>
      <c r="E879" s="42" t="s">
        <v>155</v>
      </c>
      <c r="F879" s="42" t="s">
        <v>156</v>
      </c>
      <c r="G879" s="42" t="s">
        <v>157</v>
      </c>
      <c r="H879" s="42">
        <v>34</v>
      </c>
      <c r="I879" s="43">
        <v>43414</v>
      </c>
      <c r="J879" s="44">
        <v>61944</v>
      </c>
      <c r="K879" s="45">
        <v>0</v>
      </c>
      <c r="L879" s="42" t="s">
        <v>158</v>
      </c>
      <c r="M879" s="42" t="s">
        <v>202</v>
      </c>
    </row>
    <row r="880" spans="1:13">
      <c r="A880" s="41" t="s">
        <v>1860</v>
      </c>
      <c r="B880" s="42" t="s">
        <v>1861</v>
      </c>
      <c r="C880" s="42" t="s">
        <v>145</v>
      </c>
      <c r="D880" s="42" t="s">
        <v>53</v>
      </c>
      <c r="E880" s="42" t="s">
        <v>164</v>
      </c>
      <c r="F880" s="42" t="s">
        <v>148</v>
      </c>
      <c r="G880" s="42" t="s">
        <v>149</v>
      </c>
      <c r="H880" s="42">
        <v>30</v>
      </c>
      <c r="I880" s="43">
        <v>42960</v>
      </c>
      <c r="J880" s="44">
        <v>154624</v>
      </c>
      <c r="K880" s="45">
        <v>0.15</v>
      </c>
      <c r="L880" s="42" t="s">
        <v>150</v>
      </c>
      <c r="M880" s="42" t="s">
        <v>188</v>
      </c>
    </row>
    <row r="881" spans="1:13">
      <c r="A881" s="41" t="s">
        <v>1862</v>
      </c>
      <c r="B881" s="42" t="s">
        <v>1863</v>
      </c>
      <c r="C881" s="42" t="s">
        <v>172</v>
      </c>
      <c r="D881" s="42" t="s">
        <v>187</v>
      </c>
      <c r="E881" s="42" t="s">
        <v>147</v>
      </c>
      <c r="F881" s="42" t="s">
        <v>156</v>
      </c>
      <c r="G881" s="42" t="s">
        <v>157</v>
      </c>
      <c r="H881" s="42">
        <v>50</v>
      </c>
      <c r="I881" s="43">
        <v>40109</v>
      </c>
      <c r="J881" s="44">
        <v>79447</v>
      </c>
      <c r="K881" s="45">
        <v>0</v>
      </c>
      <c r="L881" s="42" t="s">
        <v>158</v>
      </c>
      <c r="M881" s="42" t="s">
        <v>202</v>
      </c>
    </row>
    <row r="882" spans="1:13">
      <c r="A882" s="41" t="s">
        <v>1864</v>
      </c>
      <c r="B882" s="42" t="s">
        <v>1865</v>
      </c>
      <c r="C882" s="42" t="s">
        <v>172</v>
      </c>
      <c r="D882" s="42" t="s">
        <v>53</v>
      </c>
      <c r="E882" s="42" t="s">
        <v>155</v>
      </c>
      <c r="F882" s="42" t="s">
        <v>156</v>
      </c>
      <c r="G882" s="42" t="s">
        <v>213</v>
      </c>
      <c r="H882" s="42">
        <v>51</v>
      </c>
      <c r="I882" s="43">
        <v>35852</v>
      </c>
      <c r="J882" s="44">
        <v>71111</v>
      </c>
      <c r="K882" s="45">
        <v>0</v>
      </c>
      <c r="L882" s="42" t="s">
        <v>221</v>
      </c>
      <c r="M882" s="42" t="s">
        <v>227</v>
      </c>
    </row>
    <row r="883" spans="1:13">
      <c r="A883" s="41" t="s">
        <v>1866</v>
      </c>
      <c r="B883" s="42" t="s">
        <v>1867</v>
      </c>
      <c r="C883" s="42" t="s">
        <v>145</v>
      </c>
      <c r="D883" s="42" t="s">
        <v>53</v>
      </c>
      <c r="E883" s="42" t="s">
        <v>147</v>
      </c>
      <c r="F883" s="42" t="s">
        <v>156</v>
      </c>
      <c r="G883" s="42" t="s">
        <v>165</v>
      </c>
      <c r="H883" s="42">
        <v>53</v>
      </c>
      <c r="I883" s="43">
        <v>41931</v>
      </c>
      <c r="J883" s="44">
        <v>159538</v>
      </c>
      <c r="K883" s="45">
        <v>0.11</v>
      </c>
      <c r="L883" s="42" t="s">
        <v>150</v>
      </c>
      <c r="M883" s="42" t="s">
        <v>184</v>
      </c>
    </row>
    <row r="884" spans="1:13">
      <c r="A884" s="41" t="s">
        <v>1478</v>
      </c>
      <c r="B884" s="42" t="s">
        <v>1868</v>
      </c>
      <c r="C884" s="42" t="s">
        <v>196</v>
      </c>
      <c r="D884" s="42" t="s">
        <v>197</v>
      </c>
      <c r="E884" s="42" t="s">
        <v>177</v>
      </c>
      <c r="F884" s="42" t="s">
        <v>148</v>
      </c>
      <c r="G884" s="42" t="s">
        <v>213</v>
      </c>
      <c r="H884" s="42">
        <v>47</v>
      </c>
      <c r="I884" s="43">
        <v>43375</v>
      </c>
      <c r="J884" s="44">
        <v>111404</v>
      </c>
      <c r="K884" s="45">
        <v>0</v>
      </c>
      <c r="L884" s="42" t="s">
        <v>221</v>
      </c>
      <c r="M884" s="42" t="s">
        <v>227</v>
      </c>
    </row>
    <row r="885" spans="1:13">
      <c r="A885" s="41" t="s">
        <v>1869</v>
      </c>
      <c r="B885" s="42" t="s">
        <v>1870</v>
      </c>
      <c r="C885" s="42" t="s">
        <v>162</v>
      </c>
      <c r="D885" s="42" t="s">
        <v>208</v>
      </c>
      <c r="E885" s="42" t="s">
        <v>164</v>
      </c>
      <c r="F885" s="42" t="s">
        <v>156</v>
      </c>
      <c r="G885" s="42" t="s">
        <v>165</v>
      </c>
      <c r="H885" s="42">
        <v>25</v>
      </c>
      <c r="I885" s="43">
        <v>44058</v>
      </c>
      <c r="J885" s="44">
        <v>172007</v>
      </c>
      <c r="K885" s="45">
        <v>0.26</v>
      </c>
      <c r="L885" s="42" t="s">
        <v>150</v>
      </c>
      <c r="M885" s="42" t="s">
        <v>184</v>
      </c>
    </row>
    <row r="886" spans="1:13">
      <c r="A886" s="41" t="s">
        <v>1871</v>
      </c>
      <c r="B886" s="42" t="s">
        <v>1872</v>
      </c>
      <c r="C886" s="42" t="s">
        <v>207</v>
      </c>
      <c r="D886" s="42" t="s">
        <v>208</v>
      </c>
      <c r="E886" s="42" t="s">
        <v>155</v>
      </c>
      <c r="F886" s="42" t="s">
        <v>148</v>
      </c>
      <c r="G886" s="42" t="s">
        <v>213</v>
      </c>
      <c r="H886" s="42">
        <v>37</v>
      </c>
      <c r="I886" s="43">
        <v>40745</v>
      </c>
      <c r="J886" s="44">
        <v>219474</v>
      </c>
      <c r="K886" s="45">
        <v>0.36</v>
      </c>
      <c r="L886" s="42" t="s">
        <v>221</v>
      </c>
      <c r="M886" s="42" t="s">
        <v>222</v>
      </c>
    </row>
    <row r="887" spans="1:13">
      <c r="A887" s="41" t="s">
        <v>1873</v>
      </c>
      <c r="B887" s="42" t="s">
        <v>1874</v>
      </c>
      <c r="C887" s="42" t="s">
        <v>162</v>
      </c>
      <c r="D887" s="42" t="s">
        <v>163</v>
      </c>
      <c r="E887" s="42" t="s">
        <v>177</v>
      </c>
      <c r="F887" s="42" t="s">
        <v>156</v>
      </c>
      <c r="G887" s="42" t="s">
        <v>165</v>
      </c>
      <c r="H887" s="42">
        <v>41</v>
      </c>
      <c r="I887" s="43">
        <v>43600</v>
      </c>
      <c r="J887" s="44">
        <v>174415</v>
      </c>
      <c r="K887" s="45">
        <v>0.23</v>
      </c>
      <c r="L887" s="42" t="s">
        <v>150</v>
      </c>
      <c r="M887" s="42" t="s">
        <v>184</v>
      </c>
    </row>
    <row r="888" spans="1:13">
      <c r="A888" s="41" t="s">
        <v>1875</v>
      </c>
      <c r="B888" s="42" t="s">
        <v>1876</v>
      </c>
      <c r="C888" s="42" t="s">
        <v>346</v>
      </c>
      <c r="D888" s="42" t="s">
        <v>146</v>
      </c>
      <c r="E888" s="42" t="s">
        <v>164</v>
      </c>
      <c r="F888" s="42" t="s">
        <v>148</v>
      </c>
      <c r="G888" s="42" t="s">
        <v>213</v>
      </c>
      <c r="H888" s="42">
        <v>36</v>
      </c>
      <c r="I888" s="43">
        <v>44217</v>
      </c>
      <c r="J888" s="44">
        <v>90333</v>
      </c>
      <c r="K888" s="45">
        <v>0</v>
      </c>
      <c r="L888" s="42" t="s">
        <v>221</v>
      </c>
      <c r="M888" s="42" t="s">
        <v>227</v>
      </c>
    </row>
    <row r="889" spans="1:13">
      <c r="A889" s="41" t="s">
        <v>1877</v>
      </c>
      <c r="B889" s="42" t="s">
        <v>1878</v>
      </c>
      <c r="C889" s="42" t="s">
        <v>264</v>
      </c>
      <c r="D889" s="42" t="s">
        <v>193</v>
      </c>
      <c r="E889" s="42" t="s">
        <v>164</v>
      </c>
      <c r="F889" s="42" t="s">
        <v>156</v>
      </c>
      <c r="G889" s="42" t="s">
        <v>157</v>
      </c>
      <c r="H889" s="42">
        <v>25</v>
      </c>
      <c r="I889" s="43">
        <v>44217</v>
      </c>
      <c r="J889" s="44">
        <v>67299</v>
      </c>
      <c r="K889" s="45">
        <v>0</v>
      </c>
      <c r="L889" s="42" t="s">
        <v>150</v>
      </c>
      <c r="M889" s="42" t="s">
        <v>173</v>
      </c>
    </row>
    <row r="890" spans="1:13">
      <c r="A890" s="41" t="s">
        <v>1879</v>
      </c>
      <c r="B890" s="42" t="s">
        <v>1880</v>
      </c>
      <c r="C890" s="42" t="s">
        <v>428</v>
      </c>
      <c r="D890" s="42" t="s">
        <v>146</v>
      </c>
      <c r="E890" s="42" t="s">
        <v>147</v>
      </c>
      <c r="F890" s="42" t="s">
        <v>148</v>
      </c>
      <c r="G890" s="42" t="s">
        <v>165</v>
      </c>
      <c r="H890" s="42">
        <v>52</v>
      </c>
      <c r="I890" s="43">
        <v>38406</v>
      </c>
      <c r="J890" s="44">
        <v>45286</v>
      </c>
      <c r="K890" s="45">
        <v>0</v>
      </c>
      <c r="L890" s="42" t="s">
        <v>150</v>
      </c>
      <c r="M890" s="42" t="s">
        <v>166</v>
      </c>
    </row>
    <row r="891" spans="1:13">
      <c r="A891" s="41" t="s">
        <v>1257</v>
      </c>
      <c r="B891" s="42" t="s">
        <v>1881</v>
      </c>
      <c r="C891" s="42" t="s">
        <v>162</v>
      </c>
      <c r="D891" s="42" t="s">
        <v>208</v>
      </c>
      <c r="E891" s="42" t="s">
        <v>147</v>
      </c>
      <c r="F891" s="42" t="s">
        <v>156</v>
      </c>
      <c r="G891" s="42" t="s">
        <v>165</v>
      </c>
      <c r="H891" s="42">
        <v>48</v>
      </c>
      <c r="I891" s="43">
        <v>39302</v>
      </c>
      <c r="J891" s="44">
        <v>194723</v>
      </c>
      <c r="K891" s="45">
        <v>0.25</v>
      </c>
      <c r="L891" s="42" t="s">
        <v>150</v>
      </c>
      <c r="M891" s="42" t="s">
        <v>173</v>
      </c>
    </row>
    <row r="892" spans="1:13">
      <c r="A892" s="41" t="s">
        <v>1882</v>
      </c>
      <c r="B892" s="42" t="s">
        <v>1883</v>
      </c>
      <c r="C892" s="42" t="s">
        <v>180</v>
      </c>
      <c r="D892" s="42" t="s">
        <v>53</v>
      </c>
      <c r="E892" s="42" t="s">
        <v>147</v>
      </c>
      <c r="F892" s="42" t="s">
        <v>156</v>
      </c>
      <c r="G892" s="42" t="s">
        <v>157</v>
      </c>
      <c r="H892" s="42">
        <v>49</v>
      </c>
      <c r="I892" s="43">
        <v>41131</v>
      </c>
      <c r="J892" s="44">
        <v>109850</v>
      </c>
      <c r="K892" s="45">
        <v>7.0000000000000007E-2</v>
      </c>
      <c r="L892" s="42" t="s">
        <v>158</v>
      </c>
      <c r="M892" s="42" t="s">
        <v>236</v>
      </c>
    </row>
    <row r="893" spans="1:13">
      <c r="A893" s="41" t="s">
        <v>1884</v>
      </c>
      <c r="B893" s="42" t="s">
        <v>1885</v>
      </c>
      <c r="C893" s="42" t="s">
        <v>282</v>
      </c>
      <c r="D893" s="42" t="s">
        <v>193</v>
      </c>
      <c r="E893" s="42" t="s">
        <v>147</v>
      </c>
      <c r="F893" s="42" t="s">
        <v>148</v>
      </c>
      <c r="G893" s="42" t="s">
        <v>213</v>
      </c>
      <c r="H893" s="42">
        <v>62</v>
      </c>
      <c r="I893" s="43">
        <v>41748</v>
      </c>
      <c r="J893" s="44">
        <v>45295</v>
      </c>
      <c r="K893" s="45">
        <v>0</v>
      </c>
      <c r="L893" s="42" t="s">
        <v>221</v>
      </c>
      <c r="M893" s="42" t="s">
        <v>316</v>
      </c>
    </row>
    <row r="894" spans="1:13">
      <c r="A894" s="41" t="s">
        <v>1886</v>
      </c>
      <c r="B894" s="42" t="s">
        <v>1887</v>
      </c>
      <c r="C894" s="42" t="s">
        <v>583</v>
      </c>
      <c r="D894" s="42" t="s">
        <v>146</v>
      </c>
      <c r="E894" s="42" t="s">
        <v>155</v>
      </c>
      <c r="F894" s="42" t="s">
        <v>148</v>
      </c>
      <c r="G894" s="42" t="s">
        <v>165</v>
      </c>
      <c r="H894" s="42">
        <v>36</v>
      </c>
      <c r="I894" s="43">
        <v>40413</v>
      </c>
      <c r="J894" s="44">
        <v>61310</v>
      </c>
      <c r="K894" s="45">
        <v>0</v>
      </c>
      <c r="L894" s="42" t="s">
        <v>150</v>
      </c>
      <c r="M894" s="42" t="s">
        <v>173</v>
      </c>
    </row>
    <row r="895" spans="1:13">
      <c r="A895" s="41" t="s">
        <v>505</v>
      </c>
      <c r="B895" s="42" t="s">
        <v>1661</v>
      </c>
      <c r="C895" s="42" t="s">
        <v>397</v>
      </c>
      <c r="D895" s="42" t="s">
        <v>146</v>
      </c>
      <c r="E895" s="42" t="s">
        <v>147</v>
      </c>
      <c r="F895" s="42" t="s">
        <v>156</v>
      </c>
      <c r="G895" s="42" t="s">
        <v>157</v>
      </c>
      <c r="H895" s="42">
        <v>55</v>
      </c>
      <c r="I895" s="43">
        <v>42683</v>
      </c>
      <c r="J895" s="44">
        <v>87851</v>
      </c>
      <c r="K895" s="45">
        <v>0</v>
      </c>
      <c r="L895" s="42" t="s">
        <v>158</v>
      </c>
      <c r="M895" s="42" t="s">
        <v>159</v>
      </c>
    </row>
    <row r="896" spans="1:13">
      <c r="A896" s="41" t="s">
        <v>1888</v>
      </c>
      <c r="B896" s="42" t="s">
        <v>1889</v>
      </c>
      <c r="C896" s="42" t="s">
        <v>282</v>
      </c>
      <c r="D896" s="42" t="s">
        <v>193</v>
      </c>
      <c r="E896" s="42" t="s">
        <v>164</v>
      </c>
      <c r="F896" s="42" t="s">
        <v>148</v>
      </c>
      <c r="G896" s="42" t="s">
        <v>157</v>
      </c>
      <c r="H896" s="42">
        <v>31</v>
      </c>
      <c r="I896" s="43">
        <v>43171</v>
      </c>
      <c r="J896" s="44">
        <v>47913</v>
      </c>
      <c r="K896" s="45">
        <v>0</v>
      </c>
      <c r="L896" s="42" t="s">
        <v>150</v>
      </c>
      <c r="M896" s="42" t="s">
        <v>151</v>
      </c>
    </row>
    <row r="897" spans="1:13">
      <c r="A897" s="41" t="s">
        <v>1890</v>
      </c>
      <c r="B897" s="42" t="s">
        <v>1891</v>
      </c>
      <c r="C897" s="42" t="s">
        <v>282</v>
      </c>
      <c r="D897" s="42" t="s">
        <v>193</v>
      </c>
      <c r="E897" s="42" t="s">
        <v>164</v>
      </c>
      <c r="F897" s="42" t="s">
        <v>148</v>
      </c>
      <c r="G897" s="42" t="s">
        <v>157</v>
      </c>
      <c r="H897" s="42">
        <v>53</v>
      </c>
      <c r="I897" s="43">
        <v>42985</v>
      </c>
      <c r="J897" s="44">
        <v>46727</v>
      </c>
      <c r="K897" s="45">
        <v>0</v>
      </c>
      <c r="L897" s="42" t="s">
        <v>150</v>
      </c>
      <c r="M897" s="42" t="s">
        <v>216</v>
      </c>
    </row>
    <row r="898" spans="1:13">
      <c r="A898" s="41" t="s">
        <v>1892</v>
      </c>
      <c r="B898" s="42" t="s">
        <v>1893</v>
      </c>
      <c r="C898" s="42" t="s">
        <v>145</v>
      </c>
      <c r="D898" s="42" t="s">
        <v>193</v>
      </c>
      <c r="E898" s="42" t="s">
        <v>164</v>
      </c>
      <c r="F898" s="42" t="s">
        <v>156</v>
      </c>
      <c r="G898" s="42" t="s">
        <v>157</v>
      </c>
      <c r="H898" s="42">
        <v>27</v>
      </c>
      <c r="I898" s="43">
        <v>44302</v>
      </c>
      <c r="J898" s="44">
        <v>133400</v>
      </c>
      <c r="K898" s="45">
        <v>0.11</v>
      </c>
      <c r="L898" s="42" t="s">
        <v>150</v>
      </c>
      <c r="M898" s="42" t="s">
        <v>173</v>
      </c>
    </row>
    <row r="899" spans="1:13">
      <c r="A899" s="41" t="s">
        <v>1894</v>
      </c>
      <c r="B899" s="42" t="s">
        <v>1895</v>
      </c>
      <c r="C899" s="42" t="s">
        <v>470</v>
      </c>
      <c r="D899" s="42" t="s">
        <v>146</v>
      </c>
      <c r="E899" s="42" t="s">
        <v>164</v>
      </c>
      <c r="F899" s="42" t="s">
        <v>148</v>
      </c>
      <c r="G899" s="42" t="s">
        <v>157</v>
      </c>
      <c r="H899" s="42">
        <v>39</v>
      </c>
      <c r="I899" s="43">
        <v>43943</v>
      </c>
      <c r="J899" s="44">
        <v>90535</v>
      </c>
      <c r="K899" s="45">
        <v>0</v>
      </c>
      <c r="L899" s="42" t="s">
        <v>150</v>
      </c>
      <c r="M899" s="42" t="s">
        <v>184</v>
      </c>
    </row>
    <row r="900" spans="1:13">
      <c r="A900" s="41" t="s">
        <v>1896</v>
      </c>
      <c r="B900" s="42" t="s">
        <v>1897</v>
      </c>
      <c r="C900" s="42" t="s">
        <v>172</v>
      </c>
      <c r="D900" s="42" t="s">
        <v>208</v>
      </c>
      <c r="E900" s="42" t="s">
        <v>164</v>
      </c>
      <c r="F900" s="42" t="s">
        <v>156</v>
      </c>
      <c r="G900" s="42" t="s">
        <v>157</v>
      </c>
      <c r="H900" s="42">
        <v>55</v>
      </c>
      <c r="I900" s="43">
        <v>38909</v>
      </c>
      <c r="J900" s="44">
        <v>93343</v>
      </c>
      <c r="K900" s="45">
        <v>0</v>
      </c>
      <c r="L900" s="42" t="s">
        <v>158</v>
      </c>
      <c r="M900" s="42" t="s">
        <v>159</v>
      </c>
    </row>
    <row r="901" spans="1:13">
      <c r="A901" s="41" t="s">
        <v>1892</v>
      </c>
      <c r="B901" s="42" t="s">
        <v>1898</v>
      </c>
      <c r="C901" s="42" t="s">
        <v>264</v>
      </c>
      <c r="D901" s="42" t="s">
        <v>193</v>
      </c>
      <c r="E901" s="42" t="s">
        <v>177</v>
      </c>
      <c r="F901" s="42" t="s">
        <v>148</v>
      </c>
      <c r="G901" s="42" t="s">
        <v>157</v>
      </c>
      <c r="H901" s="42">
        <v>44</v>
      </c>
      <c r="I901" s="43">
        <v>38771</v>
      </c>
      <c r="J901" s="44">
        <v>63705</v>
      </c>
      <c r="K901" s="45">
        <v>0</v>
      </c>
      <c r="L901" s="42" t="s">
        <v>150</v>
      </c>
      <c r="M901" s="42" t="s">
        <v>184</v>
      </c>
    </row>
    <row r="902" spans="1:13">
      <c r="A902" s="41" t="s">
        <v>1899</v>
      </c>
      <c r="B902" s="42" t="s">
        <v>1900</v>
      </c>
      <c r="C902" s="42" t="s">
        <v>207</v>
      </c>
      <c r="D902" s="42" t="s">
        <v>53</v>
      </c>
      <c r="E902" s="42" t="s">
        <v>177</v>
      </c>
      <c r="F902" s="42" t="s">
        <v>156</v>
      </c>
      <c r="G902" s="42" t="s">
        <v>213</v>
      </c>
      <c r="H902" s="42">
        <v>48</v>
      </c>
      <c r="I902" s="43">
        <v>36584</v>
      </c>
      <c r="J902" s="44">
        <v>258081</v>
      </c>
      <c r="K902" s="45">
        <v>0.3</v>
      </c>
      <c r="L902" s="42" t="s">
        <v>150</v>
      </c>
      <c r="M902" s="42" t="s">
        <v>166</v>
      </c>
    </row>
    <row r="903" spans="1:13">
      <c r="A903" s="41" t="s">
        <v>1901</v>
      </c>
      <c r="B903" s="42" t="s">
        <v>1902</v>
      </c>
      <c r="C903" s="42" t="s">
        <v>282</v>
      </c>
      <c r="D903" s="42" t="s">
        <v>193</v>
      </c>
      <c r="E903" s="42" t="s">
        <v>147</v>
      </c>
      <c r="F903" s="42" t="s">
        <v>156</v>
      </c>
      <c r="G903" s="42" t="s">
        <v>149</v>
      </c>
      <c r="H903" s="42">
        <v>48</v>
      </c>
      <c r="I903" s="43">
        <v>44095</v>
      </c>
      <c r="J903" s="44">
        <v>54654</v>
      </c>
      <c r="K903" s="45">
        <v>0</v>
      </c>
      <c r="L903" s="42" t="s">
        <v>150</v>
      </c>
      <c r="M903" s="42" t="s">
        <v>173</v>
      </c>
    </row>
    <row r="904" spans="1:13">
      <c r="A904" s="41" t="s">
        <v>1903</v>
      </c>
      <c r="B904" s="42" t="s">
        <v>1904</v>
      </c>
      <c r="C904" s="42" t="s">
        <v>183</v>
      </c>
      <c r="D904" s="42" t="s">
        <v>53</v>
      </c>
      <c r="E904" s="42" t="s">
        <v>155</v>
      </c>
      <c r="F904" s="42" t="s">
        <v>156</v>
      </c>
      <c r="G904" s="42" t="s">
        <v>165</v>
      </c>
      <c r="H904" s="42">
        <v>54</v>
      </c>
      <c r="I904" s="43">
        <v>36062</v>
      </c>
      <c r="J904" s="44">
        <v>58006</v>
      </c>
      <c r="K904" s="45">
        <v>0</v>
      </c>
      <c r="L904" s="42" t="s">
        <v>150</v>
      </c>
      <c r="M904" s="42" t="s">
        <v>151</v>
      </c>
    </row>
    <row r="905" spans="1:13">
      <c r="A905" s="41" t="s">
        <v>644</v>
      </c>
      <c r="B905" s="42" t="s">
        <v>887</v>
      </c>
      <c r="C905" s="42" t="s">
        <v>145</v>
      </c>
      <c r="D905" s="42" t="s">
        <v>163</v>
      </c>
      <c r="E905" s="42" t="s">
        <v>155</v>
      </c>
      <c r="F905" s="42" t="s">
        <v>148</v>
      </c>
      <c r="G905" s="42" t="s">
        <v>157</v>
      </c>
      <c r="H905" s="42">
        <v>42</v>
      </c>
      <c r="I905" s="43">
        <v>40620</v>
      </c>
      <c r="J905" s="44">
        <v>150034</v>
      </c>
      <c r="K905" s="45">
        <v>0.12</v>
      </c>
      <c r="L905" s="42" t="s">
        <v>158</v>
      </c>
      <c r="M905" s="42" t="s">
        <v>236</v>
      </c>
    </row>
    <row r="906" spans="1:13">
      <c r="A906" s="41" t="s">
        <v>1823</v>
      </c>
      <c r="B906" s="42" t="s">
        <v>1905</v>
      </c>
      <c r="C906" s="42" t="s">
        <v>162</v>
      </c>
      <c r="D906" s="42" t="s">
        <v>193</v>
      </c>
      <c r="E906" s="42" t="s">
        <v>164</v>
      </c>
      <c r="F906" s="42" t="s">
        <v>148</v>
      </c>
      <c r="G906" s="42" t="s">
        <v>157</v>
      </c>
      <c r="H906" s="42">
        <v>38</v>
      </c>
      <c r="I906" s="43">
        <v>39232</v>
      </c>
      <c r="J906" s="44">
        <v>198562</v>
      </c>
      <c r="K906" s="45">
        <v>0.22</v>
      </c>
      <c r="L906" s="42" t="s">
        <v>150</v>
      </c>
      <c r="M906" s="42" t="s">
        <v>151</v>
      </c>
    </row>
    <row r="907" spans="1:13">
      <c r="A907" s="41" t="s">
        <v>1906</v>
      </c>
      <c r="B907" s="42" t="s">
        <v>1907</v>
      </c>
      <c r="C907" s="42" t="s">
        <v>176</v>
      </c>
      <c r="D907" s="42" t="s">
        <v>53</v>
      </c>
      <c r="E907" s="42" t="s">
        <v>147</v>
      </c>
      <c r="F907" s="42" t="s">
        <v>148</v>
      </c>
      <c r="G907" s="42" t="s">
        <v>149</v>
      </c>
      <c r="H907" s="42">
        <v>40</v>
      </c>
      <c r="I907" s="43">
        <v>39960</v>
      </c>
      <c r="J907" s="44">
        <v>62411</v>
      </c>
      <c r="K907" s="45">
        <v>0</v>
      </c>
      <c r="L907" s="42" t="s">
        <v>150</v>
      </c>
      <c r="M907" s="42" t="s">
        <v>184</v>
      </c>
    </row>
    <row r="908" spans="1:13">
      <c r="A908" s="41" t="s">
        <v>1908</v>
      </c>
      <c r="B908" s="42" t="s">
        <v>1909</v>
      </c>
      <c r="C908" s="42" t="s">
        <v>235</v>
      </c>
      <c r="D908" s="42" t="s">
        <v>197</v>
      </c>
      <c r="E908" s="42" t="s">
        <v>147</v>
      </c>
      <c r="F908" s="42" t="s">
        <v>156</v>
      </c>
      <c r="G908" s="42" t="s">
        <v>157</v>
      </c>
      <c r="H908" s="42">
        <v>57</v>
      </c>
      <c r="I908" s="43">
        <v>33612</v>
      </c>
      <c r="J908" s="44">
        <v>111299</v>
      </c>
      <c r="K908" s="45">
        <v>0.12</v>
      </c>
      <c r="L908" s="42" t="s">
        <v>150</v>
      </c>
      <c r="M908" s="42" t="s">
        <v>184</v>
      </c>
    </row>
    <row r="909" spans="1:13">
      <c r="A909" s="41" t="s">
        <v>1674</v>
      </c>
      <c r="B909" s="42" t="s">
        <v>1910</v>
      </c>
      <c r="C909" s="42" t="s">
        <v>183</v>
      </c>
      <c r="D909" s="42" t="s">
        <v>208</v>
      </c>
      <c r="E909" s="42" t="s">
        <v>147</v>
      </c>
      <c r="F909" s="42" t="s">
        <v>148</v>
      </c>
      <c r="G909" s="42" t="s">
        <v>165</v>
      </c>
      <c r="H909" s="42">
        <v>43</v>
      </c>
      <c r="I909" s="43">
        <v>43659</v>
      </c>
      <c r="J909" s="44">
        <v>41545</v>
      </c>
      <c r="K909" s="45">
        <v>0</v>
      </c>
      <c r="L909" s="42" t="s">
        <v>150</v>
      </c>
      <c r="M909" s="42" t="s">
        <v>184</v>
      </c>
    </row>
    <row r="910" spans="1:13">
      <c r="A910" s="41" t="s">
        <v>1911</v>
      </c>
      <c r="B910" s="42" t="s">
        <v>1912</v>
      </c>
      <c r="C910" s="42" t="s">
        <v>349</v>
      </c>
      <c r="D910" s="42" t="s">
        <v>146</v>
      </c>
      <c r="E910" s="42" t="s">
        <v>155</v>
      </c>
      <c r="F910" s="42" t="s">
        <v>156</v>
      </c>
      <c r="G910" s="42" t="s">
        <v>213</v>
      </c>
      <c r="H910" s="42">
        <v>26</v>
      </c>
      <c r="I910" s="43">
        <v>43569</v>
      </c>
      <c r="J910" s="44">
        <v>74467</v>
      </c>
      <c r="K910" s="45">
        <v>0</v>
      </c>
      <c r="L910" s="42" t="s">
        <v>150</v>
      </c>
      <c r="M910" s="42" t="s">
        <v>216</v>
      </c>
    </row>
    <row r="911" spans="1:13">
      <c r="A911" s="41" t="s">
        <v>1816</v>
      </c>
      <c r="B911" s="42" t="s">
        <v>1913</v>
      </c>
      <c r="C911" s="42" t="s">
        <v>180</v>
      </c>
      <c r="D911" s="42" t="s">
        <v>187</v>
      </c>
      <c r="E911" s="42" t="s">
        <v>147</v>
      </c>
      <c r="F911" s="42" t="s">
        <v>156</v>
      </c>
      <c r="G911" s="42" t="s">
        <v>165</v>
      </c>
      <c r="H911" s="42">
        <v>44</v>
      </c>
      <c r="I911" s="43">
        <v>37296</v>
      </c>
      <c r="J911" s="44">
        <v>117545</v>
      </c>
      <c r="K911" s="45">
        <v>0.06</v>
      </c>
      <c r="L911" s="42" t="s">
        <v>150</v>
      </c>
      <c r="M911" s="42" t="s">
        <v>173</v>
      </c>
    </row>
    <row r="912" spans="1:13">
      <c r="A912" s="41" t="s">
        <v>1914</v>
      </c>
      <c r="B912" s="42" t="s">
        <v>1915</v>
      </c>
      <c r="C912" s="42" t="s">
        <v>180</v>
      </c>
      <c r="D912" s="42" t="s">
        <v>193</v>
      </c>
      <c r="E912" s="42" t="s">
        <v>164</v>
      </c>
      <c r="F912" s="42" t="s">
        <v>156</v>
      </c>
      <c r="G912" s="42" t="s">
        <v>157</v>
      </c>
      <c r="H912" s="42">
        <v>50</v>
      </c>
      <c r="I912" s="43">
        <v>40983</v>
      </c>
      <c r="J912" s="44">
        <v>117226</v>
      </c>
      <c r="K912" s="45">
        <v>0.08</v>
      </c>
      <c r="L912" s="42" t="s">
        <v>150</v>
      </c>
      <c r="M912" s="42" t="s">
        <v>173</v>
      </c>
    </row>
    <row r="913" spans="1:13">
      <c r="A913" s="41" t="s">
        <v>1916</v>
      </c>
      <c r="B913" s="42" t="s">
        <v>1917</v>
      </c>
      <c r="C913" s="42" t="s">
        <v>183</v>
      </c>
      <c r="D913" s="42" t="s">
        <v>187</v>
      </c>
      <c r="E913" s="42" t="s">
        <v>177</v>
      </c>
      <c r="F913" s="42" t="s">
        <v>148</v>
      </c>
      <c r="G913" s="42" t="s">
        <v>213</v>
      </c>
      <c r="H913" s="42">
        <v>26</v>
      </c>
      <c r="I913" s="43">
        <v>43489</v>
      </c>
      <c r="J913" s="44">
        <v>55767</v>
      </c>
      <c r="K913" s="45">
        <v>0</v>
      </c>
      <c r="L913" s="42" t="s">
        <v>150</v>
      </c>
      <c r="M913" s="42" t="s">
        <v>173</v>
      </c>
    </row>
    <row r="914" spans="1:13">
      <c r="A914" s="41" t="s">
        <v>1918</v>
      </c>
      <c r="B914" s="42" t="s">
        <v>1919</v>
      </c>
      <c r="C914" s="42" t="s">
        <v>242</v>
      </c>
      <c r="D914" s="42" t="s">
        <v>53</v>
      </c>
      <c r="E914" s="42" t="s">
        <v>155</v>
      </c>
      <c r="F914" s="42" t="s">
        <v>148</v>
      </c>
      <c r="G914" s="42" t="s">
        <v>165</v>
      </c>
      <c r="H914" s="42">
        <v>29</v>
      </c>
      <c r="I914" s="43">
        <v>42691</v>
      </c>
      <c r="J914" s="44">
        <v>60930</v>
      </c>
      <c r="K914" s="45">
        <v>0</v>
      </c>
      <c r="L914" s="42" t="s">
        <v>150</v>
      </c>
      <c r="M914" s="42" t="s">
        <v>188</v>
      </c>
    </row>
    <row r="915" spans="1:13">
      <c r="A915" s="41" t="s">
        <v>1920</v>
      </c>
      <c r="B915" s="42" t="s">
        <v>1921</v>
      </c>
      <c r="C915" s="42" t="s">
        <v>162</v>
      </c>
      <c r="D915" s="42" t="s">
        <v>53</v>
      </c>
      <c r="E915" s="42" t="s">
        <v>164</v>
      </c>
      <c r="F915" s="42" t="s">
        <v>148</v>
      </c>
      <c r="G915" s="42" t="s">
        <v>213</v>
      </c>
      <c r="H915" s="42">
        <v>27</v>
      </c>
      <c r="I915" s="43">
        <v>43397</v>
      </c>
      <c r="J915" s="44">
        <v>154973</v>
      </c>
      <c r="K915" s="45">
        <v>0.28999999999999998</v>
      </c>
      <c r="L915" s="42" t="s">
        <v>221</v>
      </c>
      <c r="M915" s="42" t="s">
        <v>316</v>
      </c>
    </row>
    <row r="916" spans="1:13">
      <c r="A916" s="41" t="s">
        <v>1922</v>
      </c>
      <c r="B916" s="42" t="s">
        <v>1923</v>
      </c>
      <c r="C916" s="42" t="s">
        <v>305</v>
      </c>
      <c r="D916" s="42" t="s">
        <v>146</v>
      </c>
      <c r="E916" s="42" t="s">
        <v>155</v>
      </c>
      <c r="F916" s="42" t="s">
        <v>148</v>
      </c>
      <c r="G916" s="42" t="s">
        <v>157</v>
      </c>
      <c r="H916" s="42">
        <v>33</v>
      </c>
      <c r="I916" s="43">
        <v>43029</v>
      </c>
      <c r="J916" s="44">
        <v>69332</v>
      </c>
      <c r="K916" s="45">
        <v>0</v>
      </c>
      <c r="L916" s="42" t="s">
        <v>150</v>
      </c>
      <c r="M916" s="42" t="s">
        <v>216</v>
      </c>
    </row>
    <row r="917" spans="1:13">
      <c r="A917" s="41" t="s">
        <v>1924</v>
      </c>
      <c r="B917" s="42" t="s">
        <v>1925</v>
      </c>
      <c r="C917" s="42" t="s">
        <v>196</v>
      </c>
      <c r="D917" s="42" t="s">
        <v>197</v>
      </c>
      <c r="E917" s="42" t="s">
        <v>147</v>
      </c>
      <c r="F917" s="42" t="s">
        <v>148</v>
      </c>
      <c r="G917" s="42" t="s">
        <v>157</v>
      </c>
      <c r="H917" s="42">
        <v>59</v>
      </c>
      <c r="I917" s="43">
        <v>36990</v>
      </c>
      <c r="J917" s="44">
        <v>119699</v>
      </c>
      <c r="K917" s="45">
        <v>0</v>
      </c>
      <c r="L917" s="42" t="s">
        <v>158</v>
      </c>
      <c r="M917" s="42" t="s">
        <v>202</v>
      </c>
    </row>
    <row r="918" spans="1:13">
      <c r="A918" s="41" t="s">
        <v>1926</v>
      </c>
      <c r="B918" s="42" t="s">
        <v>1927</v>
      </c>
      <c r="C918" s="42" t="s">
        <v>162</v>
      </c>
      <c r="D918" s="42" t="s">
        <v>193</v>
      </c>
      <c r="E918" s="42" t="s">
        <v>164</v>
      </c>
      <c r="F918" s="42" t="s">
        <v>148</v>
      </c>
      <c r="G918" s="42" t="s">
        <v>213</v>
      </c>
      <c r="H918" s="42">
        <v>40</v>
      </c>
      <c r="I918" s="43">
        <v>44094</v>
      </c>
      <c r="J918" s="44">
        <v>198176</v>
      </c>
      <c r="K918" s="45">
        <v>0.17</v>
      </c>
      <c r="L918" s="42" t="s">
        <v>221</v>
      </c>
      <c r="M918" s="42" t="s">
        <v>222</v>
      </c>
    </row>
    <row r="919" spans="1:13">
      <c r="A919" s="41" t="s">
        <v>1928</v>
      </c>
      <c r="B919" s="42" t="s">
        <v>1929</v>
      </c>
      <c r="C919" s="42" t="s">
        <v>242</v>
      </c>
      <c r="D919" s="42" t="s">
        <v>163</v>
      </c>
      <c r="E919" s="42" t="s">
        <v>147</v>
      </c>
      <c r="F919" s="42" t="s">
        <v>148</v>
      </c>
      <c r="G919" s="42" t="s">
        <v>213</v>
      </c>
      <c r="H919" s="42">
        <v>45</v>
      </c>
      <c r="I919" s="43">
        <v>41127</v>
      </c>
      <c r="J919" s="44">
        <v>58586</v>
      </c>
      <c r="K919" s="45">
        <v>0</v>
      </c>
      <c r="L919" s="42" t="s">
        <v>221</v>
      </c>
      <c r="M919" s="42" t="s">
        <v>316</v>
      </c>
    </row>
    <row r="920" spans="1:13">
      <c r="A920" s="41" t="s">
        <v>1930</v>
      </c>
      <c r="B920" s="42" t="s">
        <v>1931</v>
      </c>
      <c r="C920" s="42" t="s">
        <v>392</v>
      </c>
      <c r="D920" s="42" t="s">
        <v>53</v>
      </c>
      <c r="E920" s="42" t="s">
        <v>177</v>
      </c>
      <c r="F920" s="42" t="s">
        <v>156</v>
      </c>
      <c r="G920" s="42" t="s">
        <v>157</v>
      </c>
      <c r="H920" s="42">
        <v>38</v>
      </c>
      <c r="I920" s="43">
        <v>40875</v>
      </c>
      <c r="J920" s="44">
        <v>74010</v>
      </c>
      <c r="K920" s="45">
        <v>0</v>
      </c>
      <c r="L920" s="42" t="s">
        <v>150</v>
      </c>
      <c r="M920" s="42" t="s">
        <v>166</v>
      </c>
    </row>
    <row r="921" spans="1:13">
      <c r="A921" s="41" t="s">
        <v>1932</v>
      </c>
      <c r="B921" s="42" t="s">
        <v>1933</v>
      </c>
      <c r="C921" s="42" t="s">
        <v>392</v>
      </c>
      <c r="D921" s="42" t="s">
        <v>53</v>
      </c>
      <c r="E921" s="42" t="s">
        <v>164</v>
      </c>
      <c r="F921" s="42" t="s">
        <v>156</v>
      </c>
      <c r="G921" s="42" t="s">
        <v>165</v>
      </c>
      <c r="H921" s="42">
        <v>32</v>
      </c>
      <c r="I921" s="43">
        <v>43864</v>
      </c>
      <c r="J921" s="44">
        <v>96598</v>
      </c>
      <c r="K921" s="45">
        <v>0</v>
      </c>
      <c r="L921" s="42" t="s">
        <v>150</v>
      </c>
      <c r="M921" s="42" t="s">
        <v>173</v>
      </c>
    </row>
    <row r="922" spans="1:13">
      <c r="A922" s="41" t="s">
        <v>1551</v>
      </c>
      <c r="B922" s="42" t="s">
        <v>1934</v>
      </c>
      <c r="C922" s="42" t="s">
        <v>180</v>
      </c>
      <c r="D922" s="42" t="s">
        <v>53</v>
      </c>
      <c r="E922" s="42" t="s">
        <v>164</v>
      </c>
      <c r="F922" s="42" t="s">
        <v>148</v>
      </c>
      <c r="G922" s="42" t="s">
        <v>157</v>
      </c>
      <c r="H922" s="42">
        <v>64</v>
      </c>
      <c r="I922" s="43">
        <v>37762</v>
      </c>
      <c r="J922" s="44">
        <v>106444</v>
      </c>
      <c r="K922" s="45">
        <v>0.05</v>
      </c>
      <c r="L922" s="42" t="s">
        <v>150</v>
      </c>
      <c r="M922" s="42" t="s">
        <v>173</v>
      </c>
    </row>
    <row r="923" spans="1:13">
      <c r="A923" s="41" t="s">
        <v>1935</v>
      </c>
      <c r="B923" s="42" t="s">
        <v>1936</v>
      </c>
      <c r="C923" s="42" t="s">
        <v>162</v>
      </c>
      <c r="D923" s="42" t="s">
        <v>163</v>
      </c>
      <c r="E923" s="42" t="s">
        <v>177</v>
      </c>
      <c r="F923" s="42" t="s">
        <v>156</v>
      </c>
      <c r="G923" s="42" t="s">
        <v>213</v>
      </c>
      <c r="H923" s="42">
        <v>31</v>
      </c>
      <c r="I923" s="43">
        <v>42957</v>
      </c>
      <c r="J923" s="44">
        <v>156931</v>
      </c>
      <c r="K923" s="45">
        <v>0.28000000000000003</v>
      </c>
      <c r="L923" s="42" t="s">
        <v>150</v>
      </c>
      <c r="M923" s="42" t="s">
        <v>151</v>
      </c>
    </row>
    <row r="924" spans="1:13">
      <c r="A924" s="41" t="s">
        <v>1937</v>
      </c>
      <c r="B924" s="42" t="s">
        <v>1938</v>
      </c>
      <c r="C924" s="42" t="s">
        <v>162</v>
      </c>
      <c r="D924" s="42" t="s">
        <v>208</v>
      </c>
      <c r="E924" s="42" t="s">
        <v>147</v>
      </c>
      <c r="F924" s="42" t="s">
        <v>148</v>
      </c>
      <c r="G924" s="42" t="s">
        <v>213</v>
      </c>
      <c r="H924" s="42">
        <v>43</v>
      </c>
      <c r="I924" s="43">
        <v>41928</v>
      </c>
      <c r="J924" s="44">
        <v>171360</v>
      </c>
      <c r="K924" s="45">
        <v>0.23</v>
      </c>
      <c r="L924" s="42" t="s">
        <v>221</v>
      </c>
      <c r="M924" s="42" t="s">
        <v>222</v>
      </c>
    </row>
    <row r="925" spans="1:13">
      <c r="A925" s="41" t="s">
        <v>1939</v>
      </c>
      <c r="B925" s="42" t="s">
        <v>1940</v>
      </c>
      <c r="C925" s="42" t="s">
        <v>246</v>
      </c>
      <c r="D925" s="42" t="s">
        <v>146</v>
      </c>
      <c r="E925" s="42" t="s">
        <v>147</v>
      </c>
      <c r="F925" s="42" t="s">
        <v>148</v>
      </c>
      <c r="G925" s="42" t="s">
        <v>165</v>
      </c>
      <c r="H925" s="42">
        <v>45</v>
      </c>
      <c r="I925" s="43">
        <v>39908</v>
      </c>
      <c r="J925" s="44">
        <v>64505</v>
      </c>
      <c r="K925" s="45">
        <v>0</v>
      </c>
      <c r="L925" s="42" t="s">
        <v>150</v>
      </c>
      <c r="M925" s="42" t="s">
        <v>184</v>
      </c>
    </row>
    <row r="926" spans="1:13">
      <c r="A926" s="41" t="s">
        <v>1941</v>
      </c>
      <c r="B926" s="42" t="s">
        <v>1942</v>
      </c>
      <c r="C926" s="42" t="s">
        <v>235</v>
      </c>
      <c r="D926" s="42" t="s">
        <v>197</v>
      </c>
      <c r="E926" s="42" t="s">
        <v>164</v>
      </c>
      <c r="F926" s="42" t="s">
        <v>156</v>
      </c>
      <c r="G926" s="42" t="s">
        <v>213</v>
      </c>
      <c r="H926" s="42">
        <v>32</v>
      </c>
      <c r="I926" s="43">
        <v>44478</v>
      </c>
      <c r="J926" s="44">
        <v>102298</v>
      </c>
      <c r="K926" s="45">
        <v>0.13</v>
      </c>
      <c r="L926" s="42" t="s">
        <v>221</v>
      </c>
      <c r="M926" s="42" t="s">
        <v>227</v>
      </c>
    </row>
    <row r="927" spans="1:13">
      <c r="A927" s="41" t="s">
        <v>1943</v>
      </c>
      <c r="B927" s="42" t="s">
        <v>1944</v>
      </c>
      <c r="C927" s="42" t="s">
        <v>145</v>
      </c>
      <c r="D927" s="42" t="s">
        <v>53</v>
      </c>
      <c r="E927" s="42" t="s">
        <v>177</v>
      </c>
      <c r="F927" s="42" t="s">
        <v>148</v>
      </c>
      <c r="G927" s="42" t="s">
        <v>213</v>
      </c>
      <c r="H927" s="42">
        <v>27</v>
      </c>
      <c r="I927" s="43">
        <v>43721</v>
      </c>
      <c r="J927" s="44">
        <v>133297</v>
      </c>
      <c r="K927" s="45">
        <v>0.13</v>
      </c>
      <c r="L927" s="42" t="s">
        <v>221</v>
      </c>
      <c r="M927" s="42" t="s">
        <v>227</v>
      </c>
    </row>
    <row r="928" spans="1:13">
      <c r="A928" s="41" t="s">
        <v>1945</v>
      </c>
      <c r="B928" s="42" t="s">
        <v>1946</v>
      </c>
      <c r="C928" s="42" t="s">
        <v>145</v>
      </c>
      <c r="D928" s="42" t="s">
        <v>193</v>
      </c>
      <c r="E928" s="42" t="s">
        <v>164</v>
      </c>
      <c r="F928" s="42" t="s">
        <v>148</v>
      </c>
      <c r="G928" s="42" t="s">
        <v>149</v>
      </c>
      <c r="H928" s="42">
        <v>25</v>
      </c>
      <c r="I928" s="43">
        <v>44272</v>
      </c>
      <c r="J928" s="44">
        <v>155080</v>
      </c>
      <c r="K928" s="45">
        <v>0.1</v>
      </c>
      <c r="L928" s="42" t="s">
        <v>150</v>
      </c>
      <c r="M928" s="42" t="s">
        <v>188</v>
      </c>
    </row>
    <row r="929" spans="1:13">
      <c r="A929" s="41" t="s">
        <v>1947</v>
      </c>
      <c r="B929" s="42" t="s">
        <v>1948</v>
      </c>
      <c r="C929" s="42" t="s">
        <v>172</v>
      </c>
      <c r="D929" s="42" t="s">
        <v>53</v>
      </c>
      <c r="E929" s="42" t="s">
        <v>164</v>
      </c>
      <c r="F929" s="42" t="s">
        <v>156</v>
      </c>
      <c r="G929" s="42" t="s">
        <v>165</v>
      </c>
      <c r="H929" s="42">
        <v>31</v>
      </c>
      <c r="I929" s="43">
        <v>43325</v>
      </c>
      <c r="J929" s="44">
        <v>81828</v>
      </c>
      <c r="K929" s="45">
        <v>0</v>
      </c>
      <c r="L929" s="42" t="s">
        <v>150</v>
      </c>
      <c r="M929" s="42" t="s">
        <v>184</v>
      </c>
    </row>
    <row r="930" spans="1:13">
      <c r="A930" s="41" t="s">
        <v>1949</v>
      </c>
      <c r="B930" s="42" t="s">
        <v>1950</v>
      </c>
      <c r="C930" s="42" t="s">
        <v>145</v>
      </c>
      <c r="D930" s="42" t="s">
        <v>208</v>
      </c>
      <c r="E930" s="42" t="s">
        <v>177</v>
      </c>
      <c r="F930" s="42" t="s">
        <v>148</v>
      </c>
      <c r="G930" s="42" t="s">
        <v>157</v>
      </c>
      <c r="H930" s="42">
        <v>65</v>
      </c>
      <c r="I930" s="43">
        <v>36823</v>
      </c>
      <c r="J930" s="44">
        <v>149417</v>
      </c>
      <c r="K930" s="45">
        <v>0.13</v>
      </c>
      <c r="L930" s="42" t="s">
        <v>158</v>
      </c>
      <c r="M930" s="42" t="s">
        <v>248</v>
      </c>
    </row>
    <row r="931" spans="1:13">
      <c r="A931" s="41" t="s">
        <v>1951</v>
      </c>
      <c r="B931" s="42" t="s">
        <v>1952</v>
      </c>
      <c r="C931" s="42" t="s">
        <v>180</v>
      </c>
      <c r="D931" s="42" t="s">
        <v>53</v>
      </c>
      <c r="E931" s="42" t="s">
        <v>177</v>
      </c>
      <c r="F931" s="42" t="s">
        <v>156</v>
      </c>
      <c r="G931" s="42" t="s">
        <v>213</v>
      </c>
      <c r="H931" s="42">
        <v>50</v>
      </c>
      <c r="I931" s="43">
        <v>41024</v>
      </c>
      <c r="J931" s="44">
        <v>113269</v>
      </c>
      <c r="K931" s="45">
        <v>0.09</v>
      </c>
      <c r="L931" s="42" t="s">
        <v>221</v>
      </c>
      <c r="M931" s="42" t="s">
        <v>316</v>
      </c>
    </row>
    <row r="932" spans="1:13">
      <c r="A932" s="41" t="s">
        <v>1953</v>
      </c>
      <c r="B932" s="42" t="s">
        <v>1954</v>
      </c>
      <c r="C932" s="42" t="s">
        <v>145</v>
      </c>
      <c r="D932" s="42" t="s">
        <v>146</v>
      </c>
      <c r="E932" s="42" t="s">
        <v>155</v>
      </c>
      <c r="F932" s="42" t="s">
        <v>156</v>
      </c>
      <c r="G932" s="42" t="s">
        <v>157</v>
      </c>
      <c r="H932" s="42">
        <v>46</v>
      </c>
      <c r="I932" s="43">
        <v>43085</v>
      </c>
      <c r="J932" s="44">
        <v>136716</v>
      </c>
      <c r="K932" s="45">
        <v>0.12</v>
      </c>
      <c r="L932" s="42" t="s">
        <v>150</v>
      </c>
      <c r="M932" s="42" t="s">
        <v>188</v>
      </c>
    </row>
    <row r="933" spans="1:13">
      <c r="A933" s="41" t="s">
        <v>1955</v>
      </c>
      <c r="B933" s="42" t="s">
        <v>1956</v>
      </c>
      <c r="C933" s="42" t="s">
        <v>145</v>
      </c>
      <c r="D933" s="42" t="s">
        <v>53</v>
      </c>
      <c r="E933" s="42" t="s">
        <v>164</v>
      </c>
      <c r="F933" s="42" t="s">
        <v>156</v>
      </c>
      <c r="G933" s="42" t="s">
        <v>213</v>
      </c>
      <c r="H933" s="42">
        <v>54</v>
      </c>
      <c r="I933" s="43">
        <v>40836</v>
      </c>
      <c r="J933" s="44">
        <v>122644</v>
      </c>
      <c r="K933" s="45">
        <v>0.12</v>
      </c>
      <c r="L933" s="42" t="s">
        <v>150</v>
      </c>
      <c r="M933" s="42" t="s">
        <v>188</v>
      </c>
    </row>
    <row r="934" spans="1:13">
      <c r="A934" s="41" t="s">
        <v>1957</v>
      </c>
      <c r="B934" s="42" t="s">
        <v>1958</v>
      </c>
      <c r="C934" s="42" t="s">
        <v>180</v>
      </c>
      <c r="D934" s="42" t="s">
        <v>53</v>
      </c>
      <c r="E934" s="42" t="s">
        <v>147</v>
      </c>
      <c r="F934" s="42" t="s">
        <v>148</v>
      </c>
      <c r="G934" s="42" t="s">
        <v>157</v>
      </c>
      <c r="H934" s="42">
        <v>50</v>
      </c>
      <c r="I934" s="43">
        <v>36653</v>
      </c>
      <c r="J934" s="44">
        <v>106428</v>
      </c>
      <c r="K934" s="45">
        <v>7.0000000000000007E-2</v>
      </c>
      <c r="L934" s="42" t="s">
        <v>150</v>
      </c>
      <c r="M934" s="42" t="s">
        <v>166</v>
      </c>
    </row>
    <row r="935" spans="1:13">
      <c r="A935" s="41" t="s">
        <v>1959</v>
      </c>
      <c r="B935" s="42" t="s">
        <v>1960</v>
      </c>
      <c r="C935" s="42" t="s">
        <v>207</v>
      </c>
      <c r="D935" s="42" t="s">
        <v>163</v>
      </c>
      <c r="E935" s="42" t="s">
        <v>177</v>
      </c>
      <c r="F935" s="42" t="s">
        <v>156</v>
      </c>
      <c r="G935" s="42" t="s">
        <v>165</v>
      </c>
      <c r="H935" s="42">
        <v>36</v>
      </c>
      <c r="I935" s="43">
        <v>39830</v>
      </c>
      <c r="J935" s="44">
        <v>238236</v>
      </c>
      <c r="K935" s="45">
        <v>0.31</v>
      </c>
      <c r="L935" s="42" t="s">
        <v>150</v>
      </c>
      <c r="M935" s="42" t="s">
        <v>151</v>
      </c>
    </row>
    <row r="936" spans="1:13">
      <c r="A936" s="41" t="s">
        <v>1961</v>
      </c>
      <c r="B936" s="42" t="s">
        <v>1962</v>
      </c>
      <c r="C936" s="42" t="s">
        <v>162</v>
      </c>
      <c r="D936" s="42" t="s">
        <v>163</v>
      </c>
      <c r="E936" s="42" t="s">
        <v>177</v>
      </c>
      <c r="F936" s="42" t="s">
        <v>148</v>
      </c>
      <c r="G936" s="42" t="s">
        <v>165</v>
      </c>
      <c r="H936" s="42">
        <v>64</v>
      </c>
      <c r="I936" s="43">
        <v>41264</v>
      </c>
      <c r="J936" s="44">
        <v>153253</v>
      </c>
      <c r="K936" s="45">
        <v>0.24</v>
      </c>
      <c r="L936" s="42" t="s">
        <v>150</v>
      </c>
      <c r="M936" s="42" t="s">
        <v>188</v>
      </c>
    </row>
    <row r="937" spans="1:13">
      <c r="A937" s="41" t="s">
        <v>1963</v>
      </c>
      <c r="B937" s="42" t="s">
        <v>1964</v>
      </c>
      <c r="C937" s="42" t="s">
        <v>180</v>
      </c>
      <c r="D937" s="42" t="s">
        <v>187</v>
      </c>
      <c r="E937" s="42" t="s">
        <v>155</v>
      </c>
      <c r="F937" s="42" t="s">
        <v>148</v>
      </c>
      <c r="G937" s="42" t="s">
        <v>165</v>
      </c>
      <c r="H937" s="42">
        <v>34</v>
      </c>
      <c r="I937" s="43">
        <v>41915</v>
      </c>
      <c r="J937" s="44">
        <v>103707</v>
      </c>
      <c r="K937" s="45">
        <v>0.09</v>
      </c>
      <c r="L937" s="42" t="s">
        <v>150</v>
      </c>
      <c r="M937" s="42" t="s">
        <v>216</v>
      </c>
    </row>
    <row r="938" spans="1:13">
      <c r="A938" s="41" t="s">
        <v>1965</v>
      </c>
      <c r="B938" s="42" t="s">
        <v>1966</v>
      </c>
      <c r="C938" s="42" t="s">
        <v>207</v>
      </c>
      <c r="D938" s="42" t="s">
        <v>187</v>
      </c>
      <c r="E938" s="42" t="s">
        <v>164</v>
      </c>
      <c r="F938" s="42" t="s">
        <v>148</v>
      </c>
      <c r="G938" s="42" t="s">
        <v>165</v>
      </c>
      <c r="H938" s="42">
        <v>41</v>
      </c>
      <c r="I938" s="43">
        <v>41130</v>
      </c>
      <c r="J938" s="44">
        <v>245360</v>
      </c>
      <c r="K938" s="45">
        <v>0.37</v>
      </c>
      <c r="L938" s="42" t="s">
        <v>150</v>
      </c>
      <c r="M938" s="42" t="s">
        <v>188</v>
      </c>
    </row>
    <row r="939" spans="1:13">
      <c r="A939" s="41" t="s">
        <v>1967</v>
      </c>
      <c r="B939" s="42" t="s">
        <v>1968</v>
      </c>
      <c r="C939" s="42" t="s">
        <v>375</v>
      </c>
      <c r="D939" s="42" t="s">
        <v>197</v>
      </c>
      <c r="E939" s="42" t="s">
        <v>164</v>
      </c>
      <c r="F939" s="42" t="s">
        <v>156</v>
      </c>
      <c r="G939" s="42" t="s">
        <v>157</v>
      </c>
      <c r="H939" s="42">
        <v>25</v>
      </c>
      <c r="I939" s="43">
        <v>44385</v>
      </c>
      <c r="J939" s="44">
        <v>67275</v>
      </c>
      <c r="K939" s="45">
        <v>0</v>
      </c>
      <c r="L939" s="42" t="s">
        <v>150</v>
      </c>
      <c r="M939" s="42" t="s">
        <v>216</v>
      </c>
    </row>
    <row r="940" spans="1:13">
      <c r="A940" s="41" t="s">
        <v>1969</v>
      </c>
      <c r="B940" s="42" t="s">
        <v>1970</v>
      </c>
      <c r="C940" s="42" t="s">
        <v>180</v>
      </c>
      <c r="D940" s="42" t="s">
        <v>146</v>
      </c>
      <c r="E940" s="42" t="s">
        <v>155</v>
      </c>
      <c r="F940" s="42" t="s">
        <v>156</v>
      </c>
      <c r="G940" s="42" t="s">
        <v>157</v>
      </c>
      <c r="H940" s="42">
        <v>45</v>
      </c>
      <c r="I940" s="43">
        <v>42026</v>
      </c>
      <c r="J940" s="44">
        <v>101288</v>
      </c>
      <c r="K940" s="45">
        <v>0.1</v>
      </c>
      <c r="L940" s="42" t="s">
        <v>150</v>
      </c>
      <c r="M940" s="42" t="s">
        <v>173</v>
      </c>
    </row>
    <row r="941" spans="1:13">
      <c r="A941" s="41" t="s">
        <v>356</v>
      </c>
      <c r="B941" s="42" t="s">
        <v>1971</v>
      </c>
      <c r="C941" s="42" t="s">
        <v>162</v>
      </c>
      <c r="D941" s="42" t="s">
        <v>193</v>
      </c>
      <c r="E941" s="42" t="s">
        <v>164</v>
      </c>
      <c r="F941" s="42" t="s">
        <v>148</v>
      </c>
      <c r="G941" s="42" t="s">
        <v>213</v>
      </c>
      <c r="H941" s="42">
        <v>52</v>
      </c>
      <c r="I941" s="43">
        <v>34209</v>
      </c>
      <c r="J941" s="44">
        <v>177443</v>
      </c>
      <c r="K941" s="45">
        <v>0.25</v>
      </c>
      <c r="L941" s="42" t="s">
        <v>221</v>
      </c>
      <c r="M941" s="42" t="s">
        <v>316</v>
      </c>
    </row>
    <row r="942" spans="1:13">
      <c r="A942" s="41" t="s">
        <v>1972</v>
      </c>
      <c r="B942" s="42" t="s">
        <v>1973</v>
      </c>
      <c r="C942" s="42" t="s">
        <v>305</v>
      </c>
      <c r="D942" s="42" t="s">
        <v>146</v>
      </c>
      <c r="E942" s="42" t="s">
        <v>155</v>
      </c>
      <c r="F942" s="42" t="s">
        <v>148</v>
      </c>
      <c r="G942" s="42" t="s">
        <v>149</v>
      </c>
      <c r="H942" s="42">
        <v>37</v>
      </c>
      <c r="I942" s="43">
        <v>42487</v>
      </c>
      <c r="J942" s="44">
        <v>91400</v>
      </c>
      <c r="K942" s="45">
        <v>0</v>
      </c>
      <c r="L942" s="42" t="s">
        <v>150</v>
      </c>
      <c r="M942" s="42" t="s">
        <v>166</v>
      </c>
    </row>
    <row r="943" spans="1:13">
      <c r="A943" s="41" t="s">
        <v>1974</v>
      </c>
      <c r="B943" s="42" t="s">
        <v>1975</v>
      </c>
      <c r="C943" s="42" t="s">
        <v>207</v>
      </c>
      <c r="D943" s="42" t="s">
        <v>193</v>
      </c>
      <c r="E943" s="42" t="s">
        <v>177</v>
      </c>
      <c r="F943" s="42" t="s">
        <v>156</v>
      </c>
      <c r="G943" s="42" t="s">
        <v>213</v>
      </c>
      <c r="H943" s="42">
        <v>44</v>
      </c>
      <c r="I943" s="43">
        <v>39335</v>
      </c>
      <c r="J943" s="44">
        <v>181247</v>
      </c>
      <c r="K943" s="45">
        <v>0.33</v>
      </c>
      <c r="L943" s="42" t="s">
        <v>221</v>
      </c>
      <c r="M943" s="42" t="s">
        <v>316</v>
      </c>
    </row>
    <row r="944" spans="1:13">
      <c r="A944" s="41" t="s">
        <v>1976</v>
      </c>
      <c r="B944" s="42" t="s">
        <v>1977</v>
      </c>
      <c r="C944" s="42" t="s">
        <v>145</v>
      </c>
      <c r="D944" s="42" t="s">
        <v>193</v>
      </c>
      <c r="E944" s="42" t="s">
        <v>147</v>
      </c>
      <c r="F944" s="42" t="s">
        <v>156</v>
      </c>
      <c r="G944" s="42" t="s">
        <v>149</v>
      </c>
      <c r="H944" s="42">
        <v>42</v>
      </c>
      <c r="I944" s="43">
        <v>37914</v>
      </c>
      <c r="J944" s="44">
        <v>135558</v>
      </c>
      <c r="K944" s="45">
        <v>0.14000000000000001</v>
      </c>
      <c r="L944" s="42" t="s">
        <v>150</v>
      </c>
      <c r="M944" s="42" t="s">
        <v>173</v>
      </c>
    </row>
    <row r="945" spans="1:13">
      <c r="A945" s="41" t="s">
        <v>1978</v>
      </c>
      <c r="B945" s="42" t="s">
        <v>1439</v>
      </c>
      <c r="C945" s="42" t="s">
        <v>183</v>
      </c>
      <c r="D945" s="42" t="s">
        <v>187</v>
      </c>
      <c r="E945" s="42" t="s">
        <v>164</v>
      </c>
      <c r="F945" s="42" t="s">
        <v>156</v>
      </c>
      <c r="G945" s="42" t="s">
        <v>165</v>
      </c>
      <c r="H945" s="42">
        <v>49</v>
      </c>
      <c r="I945" s="43">
        <v>40894</v>
      </c>
      <c r="J945" s="44">
        <v>56878</v>
      </c>
      <c r="K945" s="45">
        <v>0</v>
      </c>
      <c r="L945" s="42" t="s">
        <v>150</v>
      </c>
      <c r="M945" s="42" t="s">
        <v>151</v>
      </c>
    </row>
    <row r="946" spans="1:13">
      <c r="A946" s="41" t="s">
        <v>1979</v>
      </c>
      <c r="B946" s="42" t="s">
        <v>1980</v>
      </c>
      <c r="C946" s="42" t="s">
        <v>540</v>
      </c>
      <c r="D946" s="42" t="s">
        <v>146</v>
      </c>
      <c r="E946" s="42" t="s">
        <v>164</v>
      </c>
      <c r="F946" s="42" t="s">
        <v>156</v>
      </c>
      <c r="G946" s="42" t="s">
        <v>157</v>
      </c>
      <c r="H946" s="42">
        <v>34</v>
      </c>
      <c r="I946" s="43">
        <v>43728</v>
      </c>
      <c r="J946" s="44">
        <v>94735</v>
      </c>
      <c r="K946" s="45">
        <v>0</v>
      </c>
      <c r="L946" s="42" t="s">
        <v>158</v>
      </c>
      <c r="M946" s="42" t="s">
        <v>236</v>
      </c>
    </row>
    <row r="947" spans="1:13">
      <c r="A947" s="41" t="s">
        <v>1981</v>
      </c>
      <c r="B947" s="42" t="s">
        <v>1982</v>
      </c>
      <c r="C947" s="42" t="s">
        <v>242</v>
      </c>
      <c r="D947" s="42" t="s">
        <v>53</v>
      </c>
      <c r="E947" s="42" t="s">
        <v>155</v>
      </c>
      <c r="F947" s="42" t="s">
        <v>156</v>
      </c>
      <c r="G947" s="42" t="s">
        <v>213</v>
      </c>
      <c r="H947" s="42">
        <v>39</v>
      </c>
      <c r="I947" s="43">
        <v>39229</v>
      </c>
      <c r="J947" s="44">
        <v>51234</v>
      </c>
      <c r="K947" s="45">
        <v>0</v>
      </c>
      <c r="L947" s="42" t="s">
        <v>150</v>
      </c>
      <c r="M947" s="42" t="s">
        <v>151</v>
      </c>
    </row>
    <row r="948" spans="1:13">
      <c r="A948" s="41" t="s">
        <v>1446</v>
      </c>
      <c r="B948" s="42" t="s">
        <v>1983</v>
      </c>
      <c r="C948" s="42" t="s">
        <v>207</v>
      </c>
      <c r="D948" s="42" t="s">
        <v>193</v>
      </c>
      <c r="E948" s="42" t="s">
        <v>164</v>
      </c>
      <c r="F948" s="42" t="s">
        <v>156</v>
      </c>
      <c r="G948" s="42" t="s">
        <v>157</v>
      </c>
      <c r="H948" s="42">
        <v>31</v>
      </c>
      <c r="I948" s="43">
        <v>42018</v>
      </c>
      <c r="J948" s="44">
        <v>230025</v>
      </c>
      <c r="K948" s="45">
        <v>0.34</v>
      </c>
      <c r="L948" s="42" t="s">
        <v>150</v>
      </c>
      <c r="M948" s="42" t="s">
        <v>173</v>
      </c>
    </row>
    <row r="949" spans="1:13">
      <c r="A949" s="41" t="s">
        <v>1984</v>
      </c>
      <c r="B949" s="42" t="s">
        <v>1985</v>
      </c>
      <c r="C949" s="42" t="s">
        <v>145</v>
      </c>
      <c r="D949" s="42" t="s">
        <v>193</v>
      </c>
      <c r="E949" s="42" t="s">
        <v>164</v>
      </c>
      <c r="F949" s="42" t="s">
        <v>148</v>
      </c>
      <c r="G949" s="42" t="s">
        <v>157</v>
      </c>
      <c r="H949" s="42">
        <v>36</v>
      </c>
      <c r="I949" s="43">
        <v>40248</v>
      </c>
      <c r="J949" s="44">
        <v>134006</v>
      </c>
      <c r="K949" s="45">
        <v>0.13</v>
      </c>
      <c r="L949" s="42" t="s">
        <v>158</v>
      </c>
      <c r="M949" s="42" t="s">
        <v>236</v>
      </c>
    </row>
    <row r="950" spans="1:13">
      <c r="A950" s="41" t="s">
        <v>1986</v>
      </c>
      <c r="B950" s="42" t="s">
        <v>1987</v>
      </c>
      <c r="C950" s="42" t="s">
        <v>180</v>
      </c>
      <c r="D950" s="42" t="s">
        <v>163</v>
      </c>
      <c r="E950" s="42" t="s">
        <v>177</v>
      </c>
      <c r="F950" s="42" t="s">
        <v>148</v>
      </c>
      <c r="G950" s="42" t="s">
        <v>157</v>
      </c>
      <c r="H950" s="42">
        <v>61</v>
      </c>
      <c r="I950" s="43">
        <v>40092</v>
      </c>
      <c r="J950" s="44">
        <v>103096</v>
      </c>
      <c r="K950" s="45">
        <v>7.0000000000000007E-2</v>
      </c>
      <c r="L950" s="42" t="s">
        <v>158</v>
      </c>
      <c r="M950" s="42" t="s">
        <v>236</v>
      </c>
    </row>
    <row r="951" spans="1:13">
      <c r="A951" s="41" t="s">
        <v>1988</v>
      </c>
      <c r="B951" s="42" t="s">
        <v>1989</v>
      </c>
      <c r="C951" s="42" t="s">
        <v>183</v>
      </c>
      <c r="D951" s="42" t="s">
        <v>187</v>
      </c>
      <c r="E951" s="42" t="s">
        <v>155</v>
      </c>
      <c r="F951" s="42" t="s">
        <v>156</v>
      </c>
      <c r="G951" s="42" t="s">
        <v>157</v>
      </c>
      <c r="H951" s="42">
        <v>29</v>
      </c>
      <c r="I951" s="43">
        <v>42602</v>
      </c>
      <c r="J951" s="44">
        <v>58703</v>
      </c>
      <c r="K951" s="45">
        <v>0</v>
      </c>
      <c r="L951" s="42" t="s">
        <v>150</v>
      </c>
      <c r="M951" s="42" t="s">
        <v>216</v>
      </c>
    </row>
    <row r="952" spans="1:13">
      <c r="A952" s="41" t="s">
        <v>1990</v>
      </c>
      <c r="B952" s="42" t="s">
        <v>1991</v>
      </c>
      <c r="C952" s="42" t="s">
        <v>145</v>
      </c>
      <c r="D952" s="42" t="s">
        <v>146</v>
      </c>
      <c r="E952" s="42" t="s">
        <v>164</v>
      </c>
      <c r="F952" s="42" t="s">
        <v>156</v>
      </c>
      <c r="G952" s="42" t="s">
        <v>213</v>
      </c>
      <c r="H952" s="42">
        <v>33</v>
      </c>
      <c r="I952" s="43">
        <v>41267</v>
      </c>
      <c r="J952" s="44">
        <v>132544</v>
      </c>
      <c r="K952" s="45">
        <v>0.1</v>
      </c>
      <c r="L952" s="42" t="s">
        <v>221</v>
      </c>
      <c r="M952" s="42" t="s">
        <v>227</v>
      </c>
    </row>
    <row r="953" spans="1:13">
      <c r="A953" s="41" t="s">
        <v>1992</v>
      </c>
      <c r="B953" s="42" t="s">
        <v>1993</v>
      </c>
      <c r="C953" s="42" t="s">
        <v>180</v>
      </c>
      <c r="D953" s="42" t="s">
        <v>163</v>
      </c>
      <c r="E953" s="42" t="s">
        <v>155</v>
      </c>
      <c r="F953" s="42" t="s">
        <v>156</v>
      </c>
      <c r="G953" s="42" t="s">
        <v>165</v>
      </c>
      <c r="H953" s="42">
        <v>32</v>
      </c>
      <c r="I953" s="43">
        <v>43936</v>
      </c>
      <c r="J953" s="44">
        <v>126671</v>
      </c>
      <c r="K953" s="45">
        <v>0.09</v>
      </c>
      <c r="L953" s="42" t="s">
        <v>150</v>
      </c>
      <c r="M953" s="42" t="s">
        <v>184</v>
      </c>
    </row>
    <row r="954" spans="1:13">
      <c r="A954" s="41" t="s">
        <v>1994</v>
      </c>
      <c r="B954" s="42" t="s">
        <v>1995</v>
      </c>
      <c r="C954" s="42" t="s">
        <v>176</v>
      </c>
      <c r="D954" s="42" t="s">
        <v>53</v>
      </c>
      <c r="E954" s="42" t="s">
        <v>147</v>
      </c>
      <c r="F954" s="42" t="s">
        <v>148</v>
      </c>
      <c r="G954" s="42" t="s">
        <v>157</v>
      </c>
      <c r="H954" s="42">
        <v>33</v>
      </c>
      <c r="I954" s="43">
        <v>44218</v>
      </c>
      <c r="J954" s="44">
        <v>56405</v>
      </c>
      <c r="K954" s="45">
        <v>0</v>
      </c>
      <c r="L954" s="42" t="s">
        <v>150</v>
      </c>
      <c r="M954" s="42" t="s">
        <v>166</v>
      </c>
    </row>
    <row r="955" spans="1:13">
      <c r="A955" s="41" t="s">
        <v>1996</v>
      </c>
      <c r="B955" s="42" t="s">
        <v>1997</v>
      </c>
      <c r="C955" s="42" t="s">
        <v>169</v>
      </c>
      <c r="D955" s="42" t="s">
        <v>146</v>
      </c>
      <c r="E955" s="42" t="s">
        <v>164</v>
      </c>
      <c r="F955" s="42" t="s">
        <v>148</v>
      </c>
      <c r="G955" s="42" t="s">
        <v>157</v>
      </c>
      <c r="H955" s="42">
        <v>36</v>
      </c>
      <c r="I955" s="43">
        <v>41972</v>
      </c>
      <c r="J955" s="44">
        <v>88730</v>
      </c>
      <c r="K955" s="45">
        <v>0.08</v>
      </c>
      <c r="L955" s="42" t="s">
        <v>158</v>
      </c>
      <c r="M955" s="42" t="s">
        <v>159</v>
      </c>
    </row>
    <row r="956" spans="1:13">
      <c r="A956" s="41" t="s">
        <v>1998</v>
      </c>
      <c r="B956" s="42" t="s">
        <v>1999</v>
      </c>
      <c r="C956" s="42" t="s">
        <v>242</v>
      </c>
      <c r="D956" s="42" t="s">
        <v>163</v>
      </c>
      <c r="E956" s="42" t="s">
        <v>155</v>
      </c>
      <c r="F956" s="42" t="s">
        <v>156</v>
      </c>
      <c r="G956" s="42" t="s">
        <v>213</v>
      </c>
      <c r="H956" s="42">
        <v>39</v>
      </c>
      <c r="I956" s="43">
        <v>39708</v>
      </c>
      <c r="J956" s="44">
        <v>62861</v>
      </c>
      <c r="K956" s="45">
        <v>0</v>
      </c>
      <c r="L956" s="42" t="s">
        <v>150</v>
      </c>
      <c r="M956" s="42" t="s">
        <v>151</v>
      </c>
    </row>
    <row r="957" spans="1:13">
      <c r="A957" s="41" t="s">
        <v>2000</v>
      </c>
      <c r="B957" s="42" t="s">
        <v>2001</v>
      </c>
      <c r="C957" s="42" t="s">
        <v>162</v>
      </c>
      <c r="D957" s="42" t="s">
        <v>193</v>
      </c>
      <c r="E957" s="42" t="s">
        <v>177</v>
      </c>
      <c r="F957" s="42" t="s">
        <v>148</v>
      </c>
      <c r="G957" s="42" t="s">
        <v>213</v>
      </c>
      <c r="H957" s="42">
        <v>53</v>
      </c>
      <c r="I957" s="43">
        <v>38919</v>
      </c>
      <c r="J957" s="44">
        <v>151246</v>
      </c>
      <c r="K957" s="45">
        <v>0.21</v>
      </c>
      <c r="L957" s="42" t="s">
        <v>221</v>
      </c>
      <c r="M957" s="42" t="s">
        <v>316</v>
      </c>
    </row>
    <row r="958" spans="1:13">
      <c r="A958" s="41" t="s">
        <v>2002</v>
      </c>
      <c r="B958" s="42" t="s">
        <v>2003</v>
      </c>
      <c r="C958" s="42" t="s">
        <v>145</v>
      </c>
      <c r="D958" s="42" t="s">
        <v>146</v>
      </c>
      <c r="E958" s="42" t="s">
        <v>155</v>
      </c>
      <c r="F958" s="42" t="s">
        <v>148</v>
      </c>
      <c r="G958" s="42" t="s">
        <v>157</v>
      </c>
      <c r="H958" s="42">
        <v>53</v>
      </c>
      <c r="I958" s="43">
        <v>35532</v>
      </c>
      <c r="J958" s="44">
        <v>154388</v>
      </c>
      <c r="K958" s="45">
        <v>0.1</v>
      </c>
      <c r="L958" s="42" t="s">
        <v>150</v>
      </c>
      <c r="M958" s="42" t="s">
        <v>151</v>
      </c>
    </row>
    <row r="959" spans="1:13">
      <c r="A959" s="41" t="s">
        <v>1067</v>
      </c>
      <c r="B959" s="42" t="s">
        <v>2004</v>
      </c>
      <c r="C959" s="42" t="s">
        <v>162</v>
      </c>
      <c r="D959" s="42" t="s">
        <v>193</v>
      </c>
      <c r="E959" s="42" t="s">
        <v>155</v>
      </c>
      <c r="F959" s="42" t="s">
        <v>148</v>
      </c>
      <c r="G959" s="42" t="s">
        <v>165</v>
      </c>
      <c r="H959" s="42">
        <v>54</v>
      </c>
      <c r="I959" s="43">
        <v>34603</v>
      </c>
      <c r="J959" s="44">
        <v>162978</v>
      </c>
      <c r="K959" s="45">
        <v>0.17</v>
      </c>
      <c r="L959" s="42" t="s">
        <v>150</v>
      </c>
      <c r="M959" s="42" t="s">
        <v>184</v>
      </c>
    </row>
    <row r="960" spans="1:13">
      <c r="A960" s="41" t="s">
        <v>2005</v>
      </c>
      <c r="B960" s="42" t="s">
        <v>2006</v>
      </c>
      <c r="C960" s="42" t="s">
        <v>470</v>
      </c>
      <c r="D960" s="42" t="s">
        <v>146</v>
      </c>
      <c r="E960" s="42" t="s">
        <v>164</v>
      </c>
      <c r="F960" s="42" t="s">
        <v>156</v>
      </c>
      <c r="G960" s="42" t="s">
        <v>213</v>
      </c>
      <c r="H960" s="42">
        <v>55</v>
      </c>
      <c r="I960" s="43">
        <v>34290</v>
      </c>
      <c r="J960" s="44">
        <v>80170</v>
      </c>
      <c r="K960" s="45">
        <v>0</v>
      </c>
      <c r="L960" s="42" t="s">
        <v>150</v>
      </c>
      <c r="M960" s="42" t="s">
        <v>184</v>
      </c>
    </row>
    <row r="961" spans="1:13">
      <c r="A961" s="41" t="s">
        <v>1269</v>
      </c>
      <c r="B961" s="42" t="s">
        <v>2007</v>
      </c>
      <c r="C961" s="42" t="s">
        <v>172</v>
      </c>
      <c r="D961" s="42" t="s">
        <v>187</v>
      </c>
      <c r="E961" s="42" t="s">
        <v>155</v>
      </c>
      <c r="F961" s="42" t="s">
        <v>148</v>
      </c>
      <c r="G961" s="42" t="s">
        <v>157</v>
      </c>
      <c r="H961" s="42">
        <v>44</v>
      </c>
      <c r="I961" s="43">
        <v>44314</v>
      </c>
      <c r="J961" s="44">
        <v>98520</v>
      </c>
      <c r="K961" s="45">
        <v>0</v>
      </c>
      <c r="L961" s="42" t="s">
        <v>150</v>
      </c>
      <c r="M961" s="42" t="s">
        <v>184</v>
      </c>
    </row>
    <row r="962" spans="1:13">
      <c r="A962" s="41" t="s">
        <v>1633</v>
      </c>
      <c r="B962" s="42" t="s">
        <v>2008</v>
      </c>
      <c r="C962" s="42" t="s">
        <v>180</v>
      </c>
      <c r="D962" s="42" t="s">
        <v>163</v>
      </c>
      <c r="E962" s="42" t="s">
        <v>155</v>
      </c>
      <c r="F962" s="42" t="s">
        <v>156</v>
      </c>
      <c r="G962" s="42" t="s">
        <v>157</v>
      </c>
      <c r="H962" s="42">
        <v>52</v>
      </c>
      <c r="I962" s="43">
        <v>36523</v>
      </c>
      <c r="J962" s="44">
        <v>116527</v>
      </c>
      <c r="K962" s="45">
        <v>7.0000000000000007E-2</v>
      </c>
      <c r="L962" s="42" t="s">
        <v>150</v>
      </c>
      <c r="M962" s="42" t="s">
        <v>173</v>
      </c>
    </row>
    <row r="963" spans="1:13">
      <c r="A963" s="41" t="s">
        <v>1796</v>
      </c>
      <c r="B963" s="42" t="s">
        <v>2009</v>
      </c>
      <c r="C963" s="42" t="s">
        <v>162</v>
      </c>
      <c r="D963" s="42" t="s">
        <v>53</v>
      </c>
      <c r="E963" s="42" t="s">
        <v>147</v>
      </c>
      <c r="F963" s="42" t="s">
        <v>156</v>
      </c>
      <c r="G963" s="42" t="s">
        <v>157</v>
      </c>
      <c r="H963" s="42">
        <v>27</v>
      </c>
      <c r="I963" s="43">
        <v>43776</v>
      </c>
      <c r="J963" s="44">
        <v>174607</v>
      </c>
      <c r="K963" s="45">
        <v>0.28999999999999998</v>
      </c>
      <c r="L963" s="42" t="s">
        <v>150</v>
      </c>
      <c r="M963" s="42" t="s">
        <v>216</v>
      </c>
    </row>
    <row r="964" spans="1:13">
      <c r="A964" s="41" t="s">
        <v>2010</v>
      </c>
      <c r="B964" s="42" t="s">
        <v>2011</v>
      </c>
      <c r="C964" s="42" t="s">
        <v>242</v>
      </c>
      <c r="D964" s="42" t="s">
        <v>187</v>
      </c>
      <c r="E964" s="42" t="s">
        <v>147</v>
      </c>
      <c r="F964" s="42" t="s">
        <v>156</v>
      </c>
      <c r="G964" s="42" t="s">
        <v>213</v>
      </c>
      <c r="H964" s="42">
        <v>58</v>
      </c>
      <c r="I964" s="43">
        <v>38819</v>
      </c>
      <c r="J964" s="44">
        <v>64202</v>
      </c>
      <c r="K964" s="45">
        <v>0</v>
      </c>
      <c r="L964" s="42" t="s">
        <v>150</v>
      </c>
      <c r="M964" s="42" t="s">
        <v>216</v>
      </c>
    </row>
    <row r="965" spans="1:13">
      <c r="A965" s="41" t="s">
        <v>1232</v>
      </c>
      <c r="B965" s="42" t="s">
        <v>2012</v>
      </c>
      <c r="C965" s="42" t="s">
        <v>242</v>
      </c>
      <c r="D965" s="42" t="s">
        <v>187</v>
      </c>
      <c r="E965" s="42" t="s">
        <v>177</v>
      </c>
      <c r="F965" s="42" t="s">
        <v>156</v>
      </c>
      <c r="G965" s="42" t="s">
        <v>157</v>
      </c>
      <c r="H965" s="42">
        <v>49</v>
      </c>
      <c r="I965" s="43">
        <v>43671</v>
      </c>
      <c r="J965" s="44">
        <v>50883</v>
      </c>
      <c r="K965" s="45">
        <v>0</v>
      </c>
      <c r="L965" s="42" t="s">
        <v>158</v>
      </c>
      <c r="M965" s="42" t="s">
        <v>159</v>
      </c>
    </row>
    <row r="966" spans="1:13">
      <c r="A966" s="41" t="s">
        <v>2013</v>
      </c>
      <c r="B966" s="42" t="s">
        <v>2014</v>
      </c>
      <c r="C966" s="42" t="s">
        <v>346</v>
      </c>
      <c r="D966" s="42" t="s">
        <v>146</v>
      </c>
      <c r="E966" s="42" t="s">
        <v>164</v>
      </c>
      <c r="F966" s="42" t="s">
        <v>148</v>
      </c>
      <c r="G966" s="42" t="s">
        <v>213</v>
      </c>
      <c r="H966" s="42">
        <v>36</v>
      </c>
      <c r="I966" s="43">
        <v>42677</v>
      </c>
      <c r="J966" s="44">
        <v>94618</v>
      </c>
      <c r="K966" s="45">
        <v>0</v>
      </c>
      <c r="L966" s="42" t="s">
        <v>150</v>
      </c>
      <c r="M966" s="42" t="s">
        <v>216</v>
      </c>
    </row>
    <row r="967" spans="1:13">
      <c r="A967" s="41" t="s">
        <v>2015</v>
      </c>
      <c r="B967" s="42" t="s">
        <v>2016</v>
      </c>
      <c r="C967" s="42" t="s">
        <v>162</v>
      </c>
      <c r="D967" s="42" t="s">
        <v>208</v>
      </c>
      <c r="E967" s="42" t="s">
        <v>147</v>
      </c>
      <c r="F967" s="42" t="s">
        <v>156</v>
      </c>
      <c r="G967" s="42" t="s">
        <v>165</v>
      </c>
      <c r="H967" s="42">
        <v>26</v>
      </c>
      <c r="I967" s="43">
        <v>43753</v>
      </c>
      <c r="J967" s="44">
        <v>151556</v>
      </c>
      <c r="K967" s="45">
        <v>0.2</v>
      </c>
      <c r="L967" s="42" t="s">
        <v>150</v>
      </c>
      <c r="M967" s="42" t="s">
        <v>184</v>
      </c>
    </row>
    <row r="968" spans="1:13">
      <c r="A968" s="41" t="s">
        <v>2017</v>
      </c>
      <c r="B968" s="42" t="s">
        <v>2018</v>
      </c>
      <c r="C968" s="42" t="s">
        <v>375</v>
      </c>
      <c r="D968" s="42" t="s">
        <v>197</v>
      </c>
      <c r="E968" s="42" t="s">
        <v>147</v>
      </c>
      <c r="F968" s="42" t="s">
        <v>148</v>
      </c>
      <c r="G968" s="42" t="s">
        <v>157</v>
      </c>
      <c r="H968" s="42">
        <v>37</v>
      </c>
      <c r="I968" s="43">
        <v>43898</v>
      </c>
      <c r="J968" s="44">
        <v>80659</v>
      </c>
      <c r="K968" s="45">
        <v>0</v>
      </c>
      <c r="L968" s="42" t="s">
        <v>150</v>
      </c>
      <c r="M968" s="42" t="s">
        <v>173</v>
      </c>
    </row>
    <row r="969" spans="1:13">
      <c r="A969" s="41" t="s">
        <v>2019</v>
      </c>
      <c r="B969" s="42" t="s">
        <v>2020</v>
      </c>
      <c r="C969" s="42" t="s">
        <v>162</v>
      </c>
      <c r="D969" s="42" t="s">
        <v>193</v>
      </c>
      <c r="E969" s="42" t="s">
        <v>164</v>
      </c>
      <c r="F969" s="42" t="s">
        <v>156</v>
      </c>
      <c r="G969" s="42" t="s">
        <v>157</v>
      </c>
      <c r="H969" s="42">
        <v>47</v>
      </c>
      <c r="I969" s="43">
        <v>43772</v>
      </c>
      <c r="J969" s="44">
        <v>195385</v>
      </c>
      <c r="K969" s="45">
        <v>0.21</v>
      </c>
      <c r="L969" s="42" t="s">
        <v>158</v>
      </c>
      <c r="M969" s="42" t="s">
        <v>248</v>
      </c>
    </row>
    <row r="970" spans="1:13">
      <c r="A970" s="41" t="s">
        <v>2021</v>
      </c>
      <c r="B970" s="42" t="s">
        <v>2022</v>
      </c>
      <c r="C970" s="42" t="s">
        <v>428</v>
      </c>
      <c r="D970" s="42" t="s">
        <v>146</v>
      </c>
      <c r="E970" s="42" t="s">
        <v>164</v>
      </c>
      <c r="F970" s="42" t="s">
        <v>156</v>
      </c>
      <c r="G970" s="42" t="s">
        <v>213</v>
      </c>
      <c r="H970" s="42">
        <v>29</v>
      </c>
      <c r="I970" s="43">
        <v>42509</v>
      </c>
      <c r="J970" s="44">
        <v>52693</v>
      </c>
      <c r="K970" s="45">
        <v>0</v>
      </c>
      <c r="L970" s="42" t="s">
        <v>221</v>
      </c>
      <c r="M970" s="42" t="s">
        <v>227</v>
      </c>
    </row>
    <row r="971" spans="1:13">
      <c r="A971" s="41" t="s">
        <v>2023</v>
      </c>
      <c r="B971" s="42" t="s">
        <v>2024</v>
      </c>
      <c r="C971" s="42" t="s">
        <v>583</v>
      </c>
      <c r="D971" s="42" t="s">
        <v>146</v>
      </c>
      <c r="E971" s="42" t="s">
        <v>147</v>
      </c>
      <c r="F971" s="42" t="s">
        <v>148</v>
      </c>
      <c r="G971" s="42" t="s">
        <v>165</v>
      </c>
      <c r="H971" s="42">
        <v>58</v>
      </c>
      <c r="I971" s="43">
        <v>42486</v>
      </c>
      <c r="J971" s="44">
        <v>72045</v>
      </c>
      <c r="K971" s="45">
        <v>0</v>
      </c>
      <c r="L971" s="42" t="s">
        <v>150</v>
      </c>
      <c r="M971" s="42" t="s">
        <v>173</v>
      </c>
    </row>
    <row r="972" spans="1:13">
      <c r="A972" s="41" t="s">
        <v>2025</v>
      </c>
      <c r="B972" s="42" t="s">
        <v>2026</v>
      </c>
      <c r="C972" s="42" t="s">
        <v>242</v>
      </c>
      <c r="D972" s="42" t="s">
        <v>208</v>
      </c>
      <c r="E972" s="42" t="s">
        <v>155</v>
      </c>
      <c r="F972" s="42" t="s">
        <v>156</v>
      </c>
      <c r="G972" s="42" t="s">
        <v>213</v>
      </c>
      <c r="H972" s="42">
        <v>47</v>
      </c>
      <c r="I972" s="43">
        <v>38684</v>
      </c>
      <c r="J972" s="44">
        <v>62749</v>
      </c>
      <c r="K972" s="45">
        <v>0</v>
      </c>
      <c r="L972" s="42" t="s">
        <v>221</v>
      </c>
      <c r="M972" s="42" t="s">
        <v>222</v>
      </c>
    </row>
    <row r="973" spans="1:13">
      <c r="A973" s="41" t="s">
        <v>2027</v>
      </c>
      <c r="B973" s="42" t="s">
        <v>2028</v>
      </c>
      <c r="C973" s="42" t="s">
        <v>145</v>
      </c>
      <c r="D973" s="42" t="s">
        <v>208</v>
      </c>
      <c r="E973" s="42" t="s">
        <v>164</v>
      </c>
      <c r="F973" s="42" t="s">
        <v>156</v>
      </c>
      <c r="G973" s="42" t="s">
        <v>157</v>
      </c>
      <c r="H973" s="42">
        <v>52</v>
      </c>
      <c r="I973" s="43">
        <v>43255</v>
      </c>
      <c r="J973" s="44">
        <v>154884</v>
      </c>
      <c r="K973" s="45">
        <v>0.1</v>
      </c>
      <c r="L973" s="42" t="s">
        <v>158</v>
      </c>
      <c r="M973" s="42" t="s">
        <v>202</v>
      </c>
    </row>
    <row r="974" spans="1:13">
      <c r="A974" s="41" t="s">
        <v>2029</v>
      </c>
      <c r="B974" s="42" t="s">
        <v>2030</v>
      </c>
      <c r="C974" s="42" t="s">
        <v>346</v>
      </c>
      <c r="D974" s="42" t="s">
        <v>146</v>
      </c>
      <c r="E974" s="42" t="s">
        <v>147</v>
      </c>
      <c r="F974" s="42" t="s">
        <v>156</v>
      </c>
      <c r="G974" s="42" t="s">
        <v>165</v>
      </c>
      <c r="H974" s="42">
        <v>61</v>
      </c>
      <c r="I974" s="43">
        <v>42437</v>
      </c>
      <c r="J974" s="44">
        <v>96566</v>
      </c>
      <c r="K974" s="45">
        <v>0</v>
      </c>
      <c r="L974" s="42" t="s">
        <v>150</v>
      </c>
      <c r="M974" s="42" t="s">
        <v>216</v>
      </c>
    </row>
    <row r="975" spans="1:13">
      <c r="A975" s="41" t="s">
        <v>2031</v>
      </c>
      <c r="B975" s="42" t="s">
        <v>2032</v>
      </c>
      <c r="C975" s="42" t="s">
        <v>428</v>
      </c>
      <c r="D975" s="42" t="s">
        <v>146</v>
      </c>
      <c r="E975" s="42" t="s">
        <v>147</v>
      </c>
      <c r="F975" s="42" t="s">
        <v>156</v>
      </c>
      <c r="G975" s="42" t="s">
        <v>213</v>
      </c>
      <c r="H975" s="42">
        <v>45</v>
      </c>
      <c r="I975" s="43">
        <v>37126</v>
      </c>
      <c r="J975" s="44">
        <v>54994</v>
      </c>
      <c r="K975" s="45">
        <v>0</v>
      </c>
      <c r="L975" s="42" t="s">
        <v>150</v>
      </c>
      <c r="M975" s="42" t="s">
        <v>216</v>
      </c>
    </row>
    <row r="976" spans="1:13">
      <c r="A976" s="41" t="s">
        <v>2033</v>
      </c>
      <c r="B976" s="42" t="s">
        <v>2034</v>
      </c>
      <c r="C976" s="42" t="s">
        <v>583</v>
      </c>
      <c r="D976" s="42" t="s">
        <v>146</v>
      </c>
      <c r="E976" s="42" t="s">
        <v>177</v>
      </c>
      <c r="F976" s="42" t="s">
        <v>148</v>
      </c>
      <c r="G976" s="42" t="s">
        <v>165</v>
      </c>
      <c r="H976" s="42">
        <v>40</v>
      </c>
      <c r="I976" s="43">
        <v>40944</v>
      </c>
      <c r="J976" s="44">
        <v>61523</v>
      </c>
      <c r="K976" s="45">
        <v>0</v>
      </c>
      <c r="L976" s="42" t="s">
        <v>150</v>
      </c>
      <c r="M976" s="42" t="s">
        <v>216</v>
      </c>
    </row>
    <row r="977" spans="1:13">
      <c r="A977" s="41" t="s">
        <v>2035</v>
      </c>
      <c r="B977" s="42" t="s">
        <v>2036</v>
      </c>
      <c r="C977" s="42" t="s">
        <v>207</v>
      </c>
      <c r="D977" s="42" t="s">
        <v>193</v>
      </c>
      <c r="E977" s="42" t="s">
        <v>177</v>
      </c>
      <c r="F977" s="42" t="s">
        <v>156</v>
      </c>
      <c r="G977" s="42" t="s">
        <v>149</v>
      </c>
      <c r="H977" s="42">
        <v>45</v>
      </c>
      <c r="I977" s="43">
        <v>40524</v>
      </c>
      <c r="J977" s="44">
        <v>190512</v>
      </c>
      <c r="K977" s="45">
        <v>0.32</v>
      </c>
      <c r="L977" s="42" t="s">
        <v>150</v>
      </c>
      <c r="M977" s="42" t="s">
        <v>216</v>
      </c>
    </row>
    <row r="978" spans="1:13">
      <c r="A978" s="41" t="s">
        <v>2037</v>
      </c>
      <c r="B978" s="42" t="s">
        <v>2038</v>
      </c>
      <c r="C978" s="42" t="s">
        <v>196</v>
      </c>
      <c r="D978" s="42" t="s">
        <v>197</v>
      </c>
      <c r="E978" s="42" t="s">
        <v>164</v>
      </c>
      <c r="F978" s="42" t="s">
        <v>148</v>
      </c>
      <c r="G978" s="42" t="s">
        <v>157</v>
      </c>
      <c r="H978" s="42">
        <v>37</v>
      </c>
      <c r="I978" s="43">
        <v>41318</v>
      </c>
      <c r="J978" s="44">
        <v>124827</v>
      </c>
      <c r="K978" s="45">
        <v>0</v>
      </c>
      <c r="L978" s="42" t="s">
        <v>158</v>
      </c>
      <c r="M978" s="42" t="s">
        <v>236</v>
      </c>
    </row>
    <row r="979" spans="1:13">
      <c r="A979" s="41" t="s">
        <v>906</v>
      </c>
      <c r="B979" s="42" t="s">
        <v>2039</v>
      </c>
      <c r="C979" s="42" t="s">
        <v>180</v>
      </c>
      <c r="D979" s="42" t="s">
        <v>187</v>
      </c>
      <c r="E979" s="42" t="s">
        <v>155</v>
      </c>
      <c r="F979" s="42" t="s">
        <v>156</v>
      </c>
      <c r="G979" s="42" t="s">
        <v>165</v>
      </c>
      <c r="H979" s="42">
        <v>57</v>
      </c>
      <c r="I979" s="43">
        <v>43484</v>
      </c>
      <c r="J979" s="44">
        <v>101577</v>
      </c>
      <c r="K979" s="45">
        <v>0.05</v>
      </c>
      <c r="L979" s="42" t="s">
        <v>150</v>
      </c>
      <c r="M979" s="42" t="s">
        <v>166</v>
      </c>
    </row>
    <row r="980" spans="1:13">
      <c r="A980" s="41" t="s">
        <v>2040</v>
      </c>
      <c r="B980" s="42" t="s">
        <v>2041</v>
      </c>
      <c r="C980" s="42" t="s">
        <v>180</v>
      </c>
      <c r="D980" s="42" t="s">
        <v>187</v>
      </c>
      <c r="E980" s="42" t="s">
        <v>155</v>
      </c>
      <c r="F980" s="42" t="s">
        <v>148</v>
      </c>
      <c r="G980" s="42" t="s">
        <v>213</v>
      </c>
      <c r="H980" s="42">
        <v>44</v>
      </c>
      <c r="I980" s="43">
        <v>38642</v>
      </c>
      <c r="J980" s="44">
        <v>105223</v>
      </c>
      <c r="K980" s="45">
        <v>0.1</v>
      </c>
      <c r="L980" s="42" t="s">
        <v>150</v>
      </c>
      <c r="M980" s="42" t="s">
        <v>173</v>
      </c>
    </row>
    <row r="981" spans="1:13">
      <c r="A981" s="41" t="s">
        <v>1712</v>
      </c>
      <c r="B981" s="42" t="s">
        <v>2042</v>
      </c>
      <c r="C981" s="42" t="s">
        <v>540</v>
      </c>
      <c r="D981" s="42" t="s">
        <v>146</v>
      </c>
      <c r="E981" s="42" t="s">
        <v>177</v>
      </c>
      <c r="F981" s="42" t="s">
        <v>156</v>
      </c>
      <c r="G981" s="42" t="s">
        <v>213</v>
      </c>
      <c r="H981" s="42">
        <v>48</v>
      </c>
      <c r="I981" s="43">
        <v>39635</v>
      </c>
      <c r="J981" s="44">
        <v>94815</v>
      </c>
      <c r="K981" s="45">
        <v>0</v>
      </c>
      <c r="L981" s="42" t="s">
        <v>150</v>
      </c>
      <c r="M981" s="42" t="s">
        <v>166</v>
      </c>
    </row>
    <row r="982" spans="1:13">
      <c r="A982" s="41" t="s">
        <v>2043</v>
      </c>
      <c r="B982" s="42" t="s">
        <v>2044</v>
      </c>
      <c r="C982" s="42" t="s">
        <v>180</v>
      </c>
      <c r="D982" s="42" t="s">
        <v>187</v>
      </c>
      <c r="E982" s="42" t="s">
        <v>164</v>
      </c>
      <c r="F982" s="42" t="s">
        <v>148</v>
      </c>
      <c r="G982" s="42" t="s">
        <v>157</v>
      </c>
      <c r="H982" s="42">
        <v>25</v>
      </c>
      <c r="I982" s="43">
        <v>44545</v>
      </c>
      <c r="J982" s="44">
        <v>114893</v>
      </c>
      <c r="K982" s="45">
        <v>0.06</v>
      </c>
      <c r="L982" s="42" t="s">
        <v>158</v>
      </c>
      <c r="M982" s="42" t="s">
        <v>248</v>
      </c>
    </row>
    <row r="983" spans="1:13">
      <c r="A983" s="41" t="s">
        <v>2045</v>
      </c>
      <c r="B983" s="42" t="s">
        <v>2046</v>
      </c>
      <c r="C983" s="42" t="s">
        <v>172</v>
      </c>
      <c r="D983" s="42" t="s">
        <v>208</v>
      </c>
      <c r="E983" s="42" t="s">
        <v>164</v>
      </c>
      <c r="F983" s="42" t="s">
        <v>148</v>
      </c>
      <c r="G983" s="42" t="s">
        <v>213</v>
      </c>
      <c r="H983" s="42">
        <v>35</v>
      </c>
      <c r="I983" s="43">
        <v>42745</v>
      </c>
      <c r="J983" s="44">
        <v>80622</v>
      </c>
      <c r="K983" s="45">
        <v>0</v>
      </c>
      <c r="L983" s="42" t="s">
        <v>150</v>
      </c>
      <c r="M983" s="42" t="s">
        <v>188</v>
      </c>
    </row>
    <row r="984" spans="1:13">
      <c r="A984" s="41" t="s">
        <v>244</v>
      </c>
      <c r="B984" s="42" t="s">
        <v>2047</v>
      </c>
      <c r="C984" s="42" t="s">
        <v>207</v>
      </c>
      <c r="D984" s="42" t="s">
        <v>146</v>
      </c>
      <c r="E984" s="42" t="s">
        <v>164</v>
      </c>
      <c r="F984" s="42" t="s">
        <v>148</v>
      </c>
      <c r="G984" s="42" t="s">
        <v>157</v>
      </c>
      <c r="H984" s="42">
        <v>57</v>
      </c>
      <c r="I984" s="43">
        <v>42685</v>
      </c>
      <c r="J984" s="44">
        <v>246589</v>
      </c>
      <c r="K984" s="45">
        <v>0.33</v>
      </c>
      <c r="L984" s="42" t="s">
        <v>150</v>
      </c>
      <c r="M984" s="42" t="s">
        <v>173</v>
      </c>
    </row>
    <row r="985" spans="1:13">
      <c r="A985" s="41" t="s">
        <v>2048</v>
      </c>
      <c r="B985" s="42" t="s">
        <v>2049</v>
      </c>
      <c r="C985" s="42" t="s">
        <v>180</v>
      </c>
      <c r="D985" s="42" t="s">
        <v>208</v>
      </c>
      <c r="E985" s="42" t="s">
        <v>164</v>
      </c>
      <c r="F985" s="42" t="s">
        <v>156</v>
      </c>
      <c r="G985" s="42" t="s">
        <v>157</v>
      </c>
      <c r="H985" s="42">
        <v>49</v>
      </c>
      <c r="I985" s="43">
        <v>43240</v>
      </c>
      <c r="J985" s="44">
        <v>119397</v>
      </c>
      <c r="K985" s="45">
        <v>0.09</v>
      </c>
      <c r="L985" s="42" t="s">
        <v>158</v>
      </c>
      <c r="M985" s="42" t="s">
        <v>236</v>
      </c>
    </row>
    <row r="986" spans="1:13">
      <c r="A986" s="41" t="s">
        <v>2050</v>
      </c>
      <c r="B986" s="42" t="s">
        <v>2051</v>
      </c>
      <c r="C986" s="42" t="s">
        <v>162</v>
      </c>
      <c r="D986" s="42" t="s">
        <v>53</v>
      </c>
      <c r="E986" s="42" t="s">
        <v>177</v>
      </c>
      <c r="F986" s="42" t="s">
        <v>148</v>
      </c>
      <c r="G986" s="42" t="s">
        <v>157</v>
      </c>
      <c r="H986" s="42">
        <v>25</v>
      </c>
      <c r="I986" s="43">
        <v>44549</v>
      </c>
      <c r="J986" s="44">
        <v>150666</v>
      </c>
      <c r="K986" s="45">
        <v>0.23</v>
      </c>
      <c r="L986" s="42" t="s">
        <v>158</v>
      </c>
      <c r="M986" s="42" t="s">
        <v>248</v>
      </c>
    </row>
    <row r="987" spans="1:13">
      <c r="A987" s="41" t="s">
        <v>2052</v>
      </c>
      <c r="B987" s="42" t="s">
        <v>2053</v>
      </c>
      <c r="C987" s="42" t="s">
        <v>145</v>
      </c>
      <c r="D987" s="42" t="s">
        <v>146</v>
      </c>
      <c r="E987" s="42" t="s">
        <v>147</v>
      </c>
      <c r="F987" s="42" t="s">
        <v>148</v>
      </c>
      <c r="G987" s="42" t="s">
        <v>165</v>
      </c>
      <c r="H987" s="42">
        <v>46</v>
      </c>
      <c r="I987" s="43">
        <v>37265</v>
      </c>
      <c r="J987" s="44">
        <v>148035</v>
      </c>
      <c r="K987" s="45">
        <v>0.14000000000000001</v>
      </c>
      <c r="L987" s="42" t="s">
        <v>150</v>
      </c>
      <c r="M987" s="42" t="s">
        <v>173</v>
      </c>
    </row>
    <row r="988" spans="1:13">
      <c r="A988" s="41" t="s">
        <v>303</v>
      </c>
      <c r="B988" s="42" t="s">
        <v>2054</v>
      </c>
      <c r="C988" s="42" t="s">
        <v>162</v>
      </c>
      <c r="D988" s="42" t="s">
        <v>163</v>
      </c>
      <c r="E988" s="42" t="s">
        <v>177</v>
      </c>
      <c r="F988" s="42" t="s">
        <v>156</v>
      </c>
      <c r="G988" s="42" t="s">
        <v>157</v>
      </c>
      <c r="H988" s="42">
        <v>60</v>
      </c>
      <c r="I988" s="43">
        <v>42891</v>
      </c>
      <c r="J988" s="44">
        <v>158898</v>
      </c>
      <c r="K988" s="45">
        <v>0.18</v>
      </c>
      <c r="L988" s="42" t="s">
        <v>150</v>
      </c>
      <c r="M988" s="42" t="s">
        <v>184</v>
      </c>
    </row>
    <row r="989" spans="1:13">
      <c r="A989" s="41" t="s">
        <v>2055</v>
      </c>
      <c r="B989" s="42" t="s">
        <v>2056</v>
      </c>
      <c r="C989" s="42" t="s">
        <v>273</v>
      </c>
      <c r="D989" s="42" t="s">
        <v>197</v>
      </c>
      <c r="E989" s="42" t="s">
        <v>177</v>
      </c>
      <c r="F989" s="42" t="s">
        <v>148</v>
      </c>
      <c r="G989" s="42" t="s">
        <v>157</v>
      </c>
      <c r="H989" s="42">
        <v>45</v>
      </c>
      <c r="I989" s="43">
        <v>40967</v>
      </c>
      <c r="J989" s="44">
        <v>89659</v>
      </c>
      <c r="K989" s="45">
        <v>0</v>
      </c>
      <c r="L989" s="42" t="s">
        <v>158</v>
      </c>
      <c r="M989" s="42" t="s">
        <v>236</v>
      </c>
    </row>
    <row r="990" spans="1:13">
      <c r="A990" s="41" t="s">
        <v>2057</v>
      </c>
      <c r="B990" s="42" t="s">
        <v>2058</v>
      </c>
      <c r="C990" s="42" t="s">
        <v>162</v>
      </c>
      <c r="D990" s="42" t="s">
        <v>53</v>
      </c>
      <c r="E990" s="42" t="s">
        <v>164</v>
      </c>
      <c r="F990" s="42" t="s">
        <v>148</v>
      </c>
      <c r="G990" s="42" t="s">
        <v>165</v>
      </c>
      <c r="H990" s="42">
        <v>39</v>
      </c>
      <c r="I990" s="43">
        <v>39201</v>
      </c>
      <c r="J990" s="44">
        <v>171487</v>
      </c>
      <c r="K990" s="45">
        <v>0.23</v>
      </c>
      <c r="L990" s="42" t="s">
        <v>150</v>
      </c>
      <c r="M990" s="42" t="s">
        <v>173</v>
      </c>
    </row>
    <row r="991" spans="1:13">
      <c r="A991" s="41" t="s">
        <v>2059</v>
      </c>
      <c r="B991" s="42" t="s">
        <v>2060</v>
      </c>
      <c r="C991" s="42" t="s">
        <v>207</v>
      </c>
      <c r="D991" s="42" t="s">
        <v>53</v>
      </c>
      <c r="E991" s="42" t="s">
        <v>155</v>
      </c>
      <c r="F991" s="42" t="s">
        <v>148</v>
      </c>
      <c r="G991" s="42" t="s">
        <v>213</v>
      </c>
      <c r="H991" s="42">
        <v>43</v>
      </c>
      <c r="I991" s="43">
        <v>42603</v>
      </c>
      <c r="J991" s="44">
        <v>258498</v>
      </c>
      <c r="K991" s="45">
        <v>0.35</v>
      </c>
      <c r="L991" s="42" t="s">
        <v>150</v>
      </c>
      <c r="M991" s="42" t="s">
        <v>216</v>
      </c>
    </row>
    <row r="992" spans="1:13">
      <c r="A992" s="41" t="s">
        <v>2061</v>
      </c>
      <c r="B992" s="42" t="s">
        <v>2062</v>
      </c>
      <c r="C992" s="42" t="s">
        <v>145</v>
      </c>
      <c r="D992" s="42" t="s">
        <v>146</v>
      </c>
      <c r="E992" s="42" t="s">
        <v>147</v>
      </c>
      <c r="F992" s="42" t="s">
        <v>156</v>
      </c>
      <c r="G992" s="42" t="s">
        <v>157</v>
      </c>
      <c r="H992" s="42">
        <v>37</v>
      </c>
      <c r="I992" s="43">
        <v>40511</v>
      </c>
      <c r="J992" s="44">
        <v>146961</v>
      </c>
      <c r="K992" s="45">
        <v>0.11</v>
      </c>
      <c r="L992" s="42" t="s">
        <v>150</v>
      </c>
      <c r="M992" s="42" t="s">
        <v>216</v>
      </c>
    </row>
    <row r="993" spans="1:13">
      <c r="A993" s="41" t="s">
        <v>2063</v>
      </c>
      <c r="B993" s="42" t="s">
        <v>2064</v>
      </c>
      <c r="C993" s="42" t="s">
        <v>253</v>
      </c>
      <c r="D993" s="42" t="s">
        <v>193</v>
      </c>
      <c r="E993" s="42" t="s">
        <v>147</v>
      </c>
      <c r="F993" s="42" t="s">
        <v>156</v>
      </c>
      <c r="G993" s="42" t="s">
        <v>213</v>
      </c>
      <c r="H993" s="42">
        <v>48</v>
      </c>
      <c r="I993" s="43">
        <v>35907</v>
      </c>
      <c r="J993" s="44">
        <v>85369</v>
      </c>
      <c r="K993" s="45">
        <v>0</v>
      </c>
      <c r="L993" s="42" t="s">
        <v>221</v>
      </c>
      <c r="M993" s="42" t="s">
        <v>222</v>
      </c>
    </row>
    <row r="994" spans="1:13">
      <c r="A994" s="41" t="s">
        <v>1048</v>
      </c>
      <c r="B994" s="42" t="s">
        <v>2065</v>
      </c>
      <c r="C994" s="42" t="s">
        <v>154</v>
      </c>
      <c r="D994" s="42" t="s">
        <v>146</v>
      </c>
      <c r="E994" s="42" t="s">
        <v>155</v>
      </c>
      <c r="F994" s="42" t="s">
        <v>156</v>
      </c>
      <c r="G994" s="42" t="s">
        <v>165</v>
      </c>
      <c r="H994" s="42">
        <v>30</v>
      </c>
      <c r="I994" s="43">
        <v>42169</v>
      </c>
      <c r="J994" s="44">
        <v>67489</v>
      </c>
      <c r="K994" s="45">
        <v>0</v>
      </c>
      <c r="L994" s="42" t="s">
        <v>150</v>
      </c>
      <c r="M994" s="42" t="s">
        <v>166</v>
      </c>
    </row>
    <row r="995" spans="1:13">
      <c r="A995" s="41" t="s">
        <v>2066</v>
      </c>
      <c r="B995" s="42" t="s">
        <v>2067</v>
      </c>
      <c r="C995" s="42" t="s">
        <v>162</v>
      </c>
      <c r="D995" s="42" t="s">
        <v>146</v>
      </c>
      <c r="E995" s="42" t="s">
        <v>155</v>
      </c>
      <c r="F995" s="42" t="s">
        <v>148</v>
      </c>
      <c r="G995" s="42" t="s">
        <v>165</v>
      </c>
      <c r="H995" s="42">
        <v>46</v>
      </c>
      <c r="I995" s="43">
        <v>43379</v>
      </c>
      <c r="J995" s="44">
        <v>166259</v>
      </c>
      <c r="K995" s="45">
        <v>0.17</v>
      </c>
      <c r="L995" s="42" t="s">
        <v>150</v>
      </c>
      <c r="M995" s="42" t="s">
        <v>166</v>
      </c>
    </row>
    <row r="996" spans="1:13">
      <c r="A996" s="41" t="s">
        <v>2068</v>
      </c>
      <c r="B996" s="42" t="s">
        <v>2069</v>
      </c>
      <c r="C996" s="42" t="s">
        <v>428</v>
      </c>
      <c r="D996" s="42" t="s">
        <v>146</v>
      </c>
      <c r="E996" s="42" t="s">
        <v>177</v>
      </c>
      <c r="F996" s="42" t="s">
        <v>148</v>
      </c>
      <c r="G996" s="42" t="s">
        <v>157</v>
      </c>
      <c r="H996" s="42">
        <v>55</v>
      </c>
      <c r="I996" s="43">
        <v>39820</v>
      </c>
      <c r="J996" s="44">
        <v>47032</v>
      </c>
      <c r="K996" s="45">
        <v>0</v>
      </c>
      <c r="L996" s="42" t="s">
        <v>150</v>
      </c>
      <c r="M996" s="42" t="s">
        <v>216</v>
      </c>
    </row>
    <row r="997" spans="1:13">
      <c r="A997" s="41" t="s">
        <v>2070</v>
      </c>
      <c r="B997" s="42" t="s">
        <v>2071</v>
      </c>
      <c r="C997" s="42" t="s">
        <v>172</v>
      </c>
      <c r="D997" s="42" t="s">
        <v>208</v>
      </c>
      <c r="E997" s="42" t="s">
        <v>164</v>
      </c>
      <c r="F997" s="42" t="s">
        <v>156</v>
      </c>
      <c r="G997" s="42" t="s">
        <v>165</v>
      </c>
      <c r="H997" s="42">
        <v>33</v>
      </c>
      <c r="I997" s="43">
        <v>42631</v>
      </c>
      <c r="J997" s="44">
        <v>98427</v>
      </c>
      <c r="K997" s="45">
        <v>0</v>
      </c>
      <c r="L997" s="42" t="s">
        <v>150</v>
      </c>
      <c r="M997" s="42" t="s">
        <v>216</v>
      </c>
    </row>
    <row r="998" spans="1:13">
      <c r="A998" s="41" t="s">
        <v>2072</v>
      </c>
      <c r="B998" s="42" t="s">
        <v>2073</v>
      </c>
      <c r="C998" s="42" t="s">
        <v>183</v>
      </c>
      <c r="D998" s="42" t="s">
        <v>163</v>
      </c>
      <c r="E998" s="42" t="s">
        <v>164</v>
      </c>
      <c r="F998" s="42" t="s">
        <v>148</v>
      </c>
      <c r="G998" s="42" t="s">
        <v>157</v>
      </c>
      <c r="H998" s="42">
        <v>44</v>
      </c>
      <c r="I998" s="43">
        <v>40329</v>
      </c>
      <c r="J998" s="44">
        <v>47387</v>
      </c>
      <c r="K998" s="45">
        <v>0</v>
      </c>
      <c r="L998" s="42" t="s">
        <v>158</v>
      </c>
      <c r="M998" s="42" t="s">
        <v>248</v>
      </c>
    </row>
    <row r="999" spans="1:13">
      <c r="A999" s="41" t="s">
        <v>2074</v>
      </c>
      <c r="B999" s="42" t="s">
        <v>2075</v>
      </c>
      <c r="C999" s="42" t="s">
        <v>162</v>
      </c>
      <c r="D999" s="42" t="s">
        <v>208</v>
      </c>
      <c r="E999" s="42" t="s">
        <v>164</v>
      </c>
      <c r="F999" s="42" t="s">
        <v>156</v>
      </c>
      <c r="G999" s="42" t="s">
        <v>157</v>
      </c>
      <c r="H999" s="42">
        <v>31</v>
      </c>
      <c r="I999" s="43">
        <v>43626</v>
      </c>
      <c r="J999" s="44">
        <v>176710</v>
      </c>
      <c r="K999" s="45">
        <v>0.15</v>
      </c>
      <c r="L999" s="42" t="s">
        <v>150</v>
      </c>
      <c r="M999" s="42" t="s">
        <v>184</v>
      </c>
    </row>
    <row r="1000" spans="1:13">
      <c r="A1000" s="41" t="s">
        <v>2076</v>
      </c>
      <c r="B1000" s="42" t="s">
        <v>2077</v>
      </c>
      <c r="C1000" s="42" t="s">
        <v>172</v>
      </c>
      <c r="D1000" s="42" t="s">
        <v>163</v>
      </c>
      <c r="E1000" s="42" t="s">
        <v>164</v>
      </c>
      <c r="F1000" s="42" t="s">
        <v>148</v>
      </c>
      <c r="G1000" s="42" t="s">
        <v>157</v>
      </c>
      <c r="H1000" s="42">
        <v>33</v>
      </c>
      <c r="I1000" s="43">
        <v>40936</v>
      </c>
      <c r="J1000" s="44">
        <v>95960</v>
      </c>
      <c r="K1000" s="45">
        <v>0</v>
      </c>
      <c r="L1000" s="42" t="s">
        <v>158</v>
      </c>
      <c r="M1000" s="42" t="s">
        <v>248</v>
      </c>
    </row>
    <row r="1001" spans="1:13">
      <c r="A1001" s="46" t="s">
        <v>2078</v>
      </c>
      <c r="B1001" s="47" t="s">
        <v>2079</v>
      </c>
      <c r="C1001" s="47" t="s">
        <v>207</v>
      </c>
      <c r="D1001" s="47" t="s">
        <v>187</v>
      </c>
      <c r="E1001" s="47" t="s">
        <v>177</v>
      </c>
      <c r="F1001" s="47" t="s">
        <v>148</v>
      </c>
      <c r="G1001" s="47" t="s">
        <v>157</v>
      </c>
      <c r="H1001" s="47">
        <v>63</v>
      </c>
      <c r="I1001" s="48">
        <v>44038</v>
      </c>
      <c r="J1001" s="49">
        <v>216195</v>
      </c>
      <c r="K1001" s="50">
        <v>0.31</v>
      </c>
      <c r="L1001" s="47" t="s">
        <v>150</v>
      </c>
      <c r="M1001" s="47" t="s">
        <v>184</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376A6-1947-45CB-9C72-F247552FBE15}">
  <sheetPr>
    <pageSetUpPr fitToPage="1"/>
  </sheetPr>
  <dimension ref="B2:P105"/>
  <sheetViews>
    <sheetView showGridLines="0" topLeftCell="K28" workbookViewId="0">
      <selection activeCell="R35" sqref="R35"/>
    </sheetView>
  </sheetViews>
  <sheetFormatPr defaultColWidth="9.140625" defaultRowHeight="20.100000000000001" customHeight="1"/>
  <cols>
    <col min="1" max="1" width="3.5703125" style="1" customWidth="1"/>
    <col min="2" max="2" width="16.85546875" style="1" customWidth="1"/>
    <col min="3" max="3" width="12.140625" style="1" bestFit="1" customWidth="1"/>
    <col min="4" max="4" width="6.5703125" style="1" bestFit="1" customWidth="1"/>
    <col min="5" max="5" width="12.5703125" style="1" bestFit="1" customWidth="1"/>
    <col min="6" max="6" width="15.42578125" style="1" bestFit="1" customWidth="1"/>
    <col min="7" max="7" width="10.42578125" style="1" bestFit="1" customWidth="1"/>
    <col min="8" max="8" width="15.140625" style="1" bestFit="1" customWidth="1"/>
    <col min="9" max="9" width="8.42578125" style="1" bestFit="1" customWidth="1"/>
    <col min="10" max="10" width="11.85546875" style="1" bestFit="1" customWidth="1"/>
    <col min="11" max="11" width="9.140625" style="1"/>
    <col min="12" max="12" width="6.42578125" style="1" customWidth="1"/>
    <col min="13" max="13" width="11.85546875" style="1" bestFit="1" customWidth="1"/>
    <col min="14" max="14" width="27.42578125" style="1" customWidth="1"/>
    <col min="15" max="15" width="44.42578125" style="1" customWidth="1"/>
    <col min="16" max="16" width="19.42578125" style="1" customWidth="1"/>
    <col min="17" max="16384" width="9.140625" style="1"/>
  </cols>
  <sheetData>
    <row r="2" spans="2:10" ht="20.100000000000001" customHeight="1" thickBot="1">
      <c r="B2" s="75" t="s">
        <v>2080</v>
      </c>
      <c r="C2" s="75"/>
      <c r="D2" s="75"/>
      <c r="E2" s="75"/>
      <c r="F2" s="75"/>
      <c r="G2" s="75"/>
      <c r="H2" s="75"/>
      <c r="I2" s="75"/>
      <c r="J2" s="75"/>
    </row>
    <row r="3" spans="2:10" ht="20.100000000000001" customHeight="1" thickTop="1">
      <c r="B3" s="15"/>
      <c r="C3" s="15"/>
      <c r="D3" s="15"/>
      <c r="E3" s="15"/>
      <c r="F3" s="15"/>
      <c r="G3" s="15"/>
      <c r="H3" s="15"/>
      <c r="I3" s="15"/>
      <c r="J3" s="15"/>
    </row>
    <row r="4" spans="2:10" ht="20.100000000000001" customHeight="1">
      <c r="B4" s="2" t="s">
        <v>28</v>
      </c>
      <c r="C4" s="2" t="s">
        <v>29</v>
      </c>
      <c r="D4" s="2" t="s">
        <v>30</v>
      </c>
      <c r="E4" s="2" t="s">
        <v>31</v>
      </c>
      <c r="F4" s="2" t="s">
        <v>32</v>
      </c>
      <c r="G4" s="2" t="s">
        <v>34</v>
      </c>
      <c r="H4" s="2" t="s">
        <v>35</v>
      </c>
      <c r="I4" s="2" t="s">
        <v>33</v>
      </c>
      <c r="J4" s="2" t="s">
        <v>36</v>
      </c>
    </row>
    <row r="5" spans="2:10" ht="20.100000000000001" customHeight="1">
      <c r="B5" s="83">
        <v>44743</v>
      </c>
      <c r="C5" s="4" t="s">
        <v>37</v>
      </c>
      <c r="D5" s="4" t="s">
        <v>38</v>
      </c>
      <c r="E5" s="84">
        <v>1112.94</v>
      </c>
      <c r="F5" s="85">
        <v>1288</v>
      </c>
      <c r="G5" s="71">
        <f t="shared" ref="G5:G36" si="0">(F5-E5)/E5</f>
        <v>0.15729509227811017</v>
      </c>
      <c r="H5" s="86" cm="1">
        <f t="array" ref="H5">IFERROR(_xlfn.IFS(AND(G5&gt;12%,G5&lt;20%),0.5%,G5&gt;20%,1.5%,G5&lt;12%,"")*F5,"")</f>
        <v>6.44</v>
      </c>
      <c r="I5" s="85">
        <f t="shared" ref="I5:I36" si="1">F5-E5</f>
        <v>175.05999999999995</v>
      </c>
      <c r="J5" s="4">
        <f>WEEKDAY(B5,11)</f>
        <v>5</v>
      </c>
    </row>
    <row r="6" spans="2:10" ht="20.100000000000001" customHeight="1">
      <c r="B6" s="83">
        <v>44743</v>
      </c>
      <c r="C6" s="4" t="s">
        <v>39</v>
      </c>
      <c r="D6" s="4" t="s">
        <v>40</v>
      </c>
      <c r="E6" s="84">
        <v>1095.5</v>
      </c>
      <c r="F6" s="85">
        <v>1250.75</v>
      </c>
      <c r="G6" s="71">
        <f t="shared" si="0"/>
        <v>0.14171611136467366</v>
      </c>
      <c r="H6" s="86" cm="1">
        <f t="array" ref="H6">IFERROR(_xlfn.IFS(AND(G6&gt;12%,G6&lt;20%),0.5%,G6&gt;20%,1.5%,G6&lt;12%,"")*F6,"")</f>
        <v>6.2537500000000001</v>
      </c>
      <c r="I6" s="85">
        <f t="shared" si="1"/>
        <v>155.25</v>
      </c>
      <c r="J6" s="4">
        <f t="shared" ref="J6:J69" si="2">WEEKDAY(B6,11)</f>
        <v>5</v>
      </c>
    </row>
    <row r="7" spans="2:10" ht="20.100000000000001" customHeight="1">
      <c r="B7" s="83">
        <v>44746</v>
      </c>
      <c r="C7" s="4" t="s">
        <v>37</v>
      </c>
      <c r="D7" s="4" t="s">
        <v>38</v>
      </c>
      <c r="E7" s="84">
        <v>1120.94</v>
      </c>
      <c r="F7" s="85">
        <v>1295</v>
      </c>
      <c r="G7" s="71">
        <f t="shared" si="0"/>
        <v>0.15528038967295299</v>
      </c>
      <c r="H7" s="86" cm="1">
        <f t="array" ref="H7">IFERROR(_xlfn.IFS(AND(G7&gt;12%,G7&lt;20%),0.5%,G7&gt;20%,1.5%,G7&lt;12%,"")*F7,"")</f>
        <v>6.4750000000000005</v>
      </c>
      <c r="I7" s="85">
        <f t="shared" si="1"/>
        <v>174.05999999999995</v>
      </c>
      <c r="J7" s="4">
        <f t="shared" si="2"/>
        <v>1</v>
      </c>
    </row>
    <row r="8" spans="2:10" ht="20.100000000000001" customHeight="1">
      <c r="B8" s="83">
        <v>44746</v>
      </c>
      <c r="C8" s="4" t="s">
        <v>39</v>
      </c>
      <c r="D8" s="4" t="s">
        <v>40</v>
      </c>
      <c r="E8" s="84">
        <v>1509.73</v>
      </c>
      <c r="F8" s="85">
        <v>1687.75</v>
      </c>
      <c r="G8" s="71">
        <f t="shared" si="0"/>
        <v>0.11791512389632582</v>
      </c>
      <c r="H8" s="86" t="str" cm="1">
        <f t="array" ref="H8">IFERROR(_xlfn.IFS(AND(G8&gt;12%,G8&lt;20%),0.5%,G8&gt;20%,1.5%,G8&lt;12%,"")*F8,"")</f>
        <v/>
      </c>
      <c r="I8" s="85">
        <f t="shared" si="1"/>
        <v>178.01999999999998</v>
      </c>
      <c r="J8" s="4">
        <f t="shared" si="2"/>
        <v>1</v>
      </c>
    </row>
    <row r="9" spans="2:10" ht="20.100000000000001" customHeight="1">
      <c r="B9" s="83">
        <v>44747</v>
      </c>
      <c r="C9" s="4" t="s">
        <v>37</v>
      </c>
      <c r="D9" s="4" t="s">
        <v>40</v>
      </c>
      <c r="E9" s="84">
        <v>1235.33</v>
      </c>
      <c r="F9" s="85">
        <v>1412.25</v>
      </c>
      <c r="G9" s="71">
        <f t="shared" si="0"/>
        <v>0.14321679227412926</v>
      </c>
      <c r="H9" s="86" cm="1">
        <f t="array" ref="H9">IFERROR(_xlfn.IFS(AND(G9&gt;12%,G9&lt;20%),0.5%,G9&gt;20%,1.5%,G9&lt;12%,"")*F9,"")</f>
        <v>7.0612500000000002</v>
      </c>
      <c r="I9" s="85">
        <f t="shared" si="1"/>
        <v>176.92000000000007</v>
      </c>
      <c r="J9" s="4">
        <f t="shared" si="2"/>
        <v>2</v>
      </c>
    </row>
    <row r="10" spans="2:10" ht="20.100000000000001" customHeight="1">
      <c r="B10" s="83">
        <v>44747</v>
      </c>
      <c r="C10" s="4" t="s">
        <v>39</v>
      </c>
      <c r="D10" s="4" t="s">
        <v>38</v>
      </c>
      <c r="E10" s="84">
        <v>881.93</v>
      </c>
      <c r="F10" s="85">
        <v>962</v>
      </c>
      <c r="G10" s="71">
        <f t="shared" si="0"/>
        <v>9.0789518442506836E-2</v>
      </c>
      <c r="H10" s="86" t="str" cm="1">
        <f t="array" ref="H10">IFERROR(_xlfn.IFS(AND(G10&gt;12%,G10&lt;20%),0.5%,G10&gt;20%,1.5%,G10&lt;12%,"")*F10,"")</f>
        <v/>
      </c>
      <c r="I10" s="85">
        <f t="shared" si="1"/>
        <v>80.07000000000005</v>
      </c>
      <c r="J10" s="4">
        <f t="shared" si="2"/>
        <v>2</v>
      </c>
    </row>
    <row r="11" spans="2:10" ht="20.100000000000001" customHeight="1">
      <c r="B11" s="83">
        <v>44748</v>
      </c>
      <c r="C11" s="4" t="s">
        <v>37</v>
      </c>
      <c r="D11" s="4" t="s">
        <v>38</v>
      </c>
      <c r="E11" s="84">
        <v>1075.7</v>
      </c>
      <c r="F11" s="85">
        <v>1142.75</v>
      </c>
      <c r="G11" s="71">
        <f t="shared" si="0"/>
        <v>6.2331505066468298E-2</v>
      </c>
      <c r="H11" s="86" t="str" cm="1">
        <f t="array" ref="H11">IFERROR(_xlfn.IFS(AND(G11&gt;12%,G11&lt;20%),0.5%,G11&gt;20%,1.5%,G11&lt;12%,"")*F11,"")</f>
        <v/>
      </c>
      <c r="I11" s="85">
        <f t="shared" si="1"/>
        <v>67.049999999999955</v>
      </c>
      <c r="J11" s="4">
        <f t="shared" si="2"/>
        <v>3</v>
      </c>
    </row>
    <row r="12" spans="2:10" ht="20.100000000000001" customHeight="1">
      <c r="B12" s="83">
        <v>44748</v>
      </c>
      <c r="C12" s="4" t="s">
        <v>39</v>
      </c>
      <c r="D12" s="4" t="s">
        <v>40</v>
      </c>
      <c r="E12" s="84">
        <v>714.58</v>
      </c>
      <c r="F12" s="85">
        <v>800.5</v>
      </c>
      <c r="G12" s="71">
        <f t="shared" si="0"/>
        <v>0.12023846175375739</v>
      </c>
      <c r="H12" s="86" cm="1">
        <f t="array" ref="H12">IFERROR(_xlfn.IFS(AND(G12&gt;12%,G12&lt;20%),0.5%,G12&gt;20%,1.5%,G12&lt;12%,"")*F12,"")</f>
        <v>4.0025000000000004</v>
      </c>
      <c r="I12" s="85">
        <f t="shared" si="1"/>
        <v>85.919999999999959</v>
      </c>
      <c r="J12" s="4">
        <f t="shared" si="2"/>
        <v>3</v>
      </c>
    </row>
    <row r="13" spans="2:10" ht="20.100000000000001" customHeight="1">
      <c r="B13" s="83">
        <v>44749</v>
      </c>
      <c r="C13" s="4" t="s">
        <v>37</v>
      </c>
      <c r="D13" s="4" t="s">
        <v>40</v>
      </c>
      <c r="E13" s="84">
        <v>1299.1099999999999</v>
      </c>
      <c r="F13" s="85">
        <v>1360</v>
      </c>
      <c r="G13" s="71">
        <f t="shared" si="0"/>
        <v>4.6870549837966076E-2</v>
      </c>
      <c r="H13" s="86" t="str" cm="1">
        <f t="array" ref="H13">IFERROR(_xlfn.IFS(AND(G13&gt;12%,G13&lt;20%),0.5%,G13&gt;20%,1.5%,G13&lt;12%,"")*F13,"")</f>
        <v/>
      </c>
      <c r="I13" s="85">
        <f t="shared" si="1"/>
        <v>60.8900000000001</v>
      </c>
      <c r="J13" s="4">
        <f t="shared" si="2"/>
        <v>4</v>
      </c>
    </row>
    <row r="14" spans="2:10" ht="20.100000000000001" customHeight="1">
      <c r="B14" s="83">
        <v>44749</v>
      </c>
      <c r="C14" s="4" t="s">
        <v>39</v>
      </c>
      <c r="D14" s="4" t="s">
        <v>38</v>
      </c>
      <c r="E14" s="84">
        <v>1087.48</v>
      </c>
      <c r="F14" s="85">
        <v>1268.5</v>
      </c>
      <c r="G14" s="71">
        <f t="shared" si="0"/>
        <v>0.16645823371464299</v>
      </c>
      <c r="H14" s="86" cm="1">
        <f t="array" ref="H14">IFERROR(_xlfn.IFS(AND(G14&gt;12%,G14&lt;20%),0.5%,G14&gt;20%,1.5%,G14&lt;12%,"")*F14,"")</f>
        <v>6.3425000000000002</v>
      </c>
      <c r="I14" s="85">
        <f t="shared" si="1"/>
        <v>181.01999999999998</v>
      </c>
      <c r="J14" s="4">
        <f t="shared" si="2"/>
        <v>4</v>
      </c>
    </row>
    <row r="15" spans="2:10" ht="20.100000000000001" customHeight="1">
      <c r="B15" s="83">
        <v>44750</v>
      </c>
      <c r="C15" s="4" t="s">
        <v>37</v>
      </c>
      <c r="D15" s="4" t="s">
        <v>38</v>
      </c>
      <c r="E15" s="84">
        <v>803.79</v>
      </c>
      <c r="F15" s="85">
        <v>907.75</v>
      </c>
      <c r="G15" s="71">
        <f t="shared" si="0"/>
        <v>0.12933726470844381</v>
      </c>
      <c r="H15" s="86" cm="1">
        <f t="array" ref="H15">IFERROR(_xlfn.IFS(AND(G15&gt;12%,G15&lt;20%),0.5%,G15&gt;20%,1.5%,G15&lt;12%,"")*F15,"")</f>
        <v>4.5387500000000003</v>
      </c>
      <c r="I15" s="85">
        <f t="shared" si="1"/>
        <v>103.96000000000004</v>
      </c>
      <c r="J15" s="4">
        <f t="shared" si="2"/>
        <v>5</v>
      </c>
    </row>
    <row r="16" spans="2:10" ht="20.100000000000001" customHeight="1">
      <c r="B16" s="83">
        <v>44750</v>
      </c>
      <c r="C16" s="4" t="s">
        <v>39</v>
      </c>
      <c r="D16" s="4" t="s">
        <v>40</v>
      </c>
      <c r="E16" s="84">
        <v>1113.73</v>
      </c>
      <c r="F16" s="85">
        <v>1278.75</v>
      </c>
      <c r="G16" s="71">
        <f t="shared" si="0"/>
        <v>0.14816876621802411</v>
      </c>
      <c r="H16" s="86" cm="1">
        <f t="array" ref="H16">IFERROR(_xlfn.IFS(AND(G16&gt;12%,G16&lt;20%),0.5%,G16&gt;20%,1.5%,G16&lt;12%,"")*F16,"")</f>
        <v>6.3937499999999998</v>
      </c>
      <c r="I16" s="85">
        <f t="shared" si="1"/>
        <v>165.01999999999998</v>
      </c>
      <c r="J16" s="4">
        <f t="shared" si="2"/>
        <v>5</v>
      </c>
    </row>
    <row r="17" spans="2:16" ht="20.100000000000001" customHeight="1">
      <c r="B17" s="83">
        <v>44753</v>
      </c>
      <c r="C17" s="4" t="s">
        <v>37</v>
      </c>
      <c r="D17" s="4" t="s">
        <v>40</v>
      </c>
      <c r="E17" s="84">
        <v>843.16</v>
      </c>
      <c r="F17" s="85">
        <v>965.25</v>
      </c>
      <c r="G17" s="71">
        <f t="shared" si="0"/>
        <v>0.14480051235827132</v>
      </c>
      <c r="H17" s="86" cm="1">
        <f t="array" ref="H17">IFERROR(_xlfn.IFS(AND(G17&gt;12%,G17&lt;20%),0.5%,G17&gt;20%,1.5%,G17&lt;12%,"")*F17,"")</f>
        <v>4.8262499999999999</v>
      </c>
      <c r="I17" s="85">
        <f t="shared" si="1"/>
        <v>122.09000000000003</v>
      </c>
      <c r="J17" s="4">
        <f t="shared" si="2"/>
        <v>1</v>
      </c>
      <c r="K17" s="15"/>
      <c r="L17" s="15"/>
      <c r="M17" s="15"/>
      <c r="N17" s="15"/>
      <c r="O17" s="15"/>
      <c r="P17" s="15"/>
    </row>
    <row r="18" spans="2:16" ht="20.100000000000001" customHeight="1">
      <c r="B18" s="83">
        <v>44753</v>
      </c>
      <c r="C18" s="4" t="s">
        <v>39</v>
      </c>
      <c r="D18" s="4" t="s">
        <v>38</v>
      </c>
      <c r="E18" s="84">
        <v>1552.52</v>
      </c>
      <c r="F18" s="85">
        <v>1717.5</v>
      </c>
      <c r="G18" s="71">
        <f t="shared" si="0"/>
        <v>0.10626594182361582</v>
      </c>
      <c r="H18" s="86" t="str" cm="1">
        <f t="array" ref="H18">IFERROR(_xlfn.IFS(AND(G18&gt;12%,G18&lt;20%),0.5%,G18&gt;20%,1.5%,G18&lt;12%,"")*F18,"")</f>
        <v/>
      </c>
      <c r="I18" s="85">
        <f t="shared" si="1"/>
        <v>164.98000000000002</v>
      </c>
      <c r="J18" s="4">
        <f t="shared" si="2"/>
        <v>1</v>
      </c>
      <c r="K18" s="15"/>
      <c r="L18" s="15"/>
      <c r="M18" s="15"/>
      <c r="N18" s="15"/>
      <c r="O18" s="15"/>
      <c r="P18" s="15"/>
    </row>
    <row r="19" spans="2:16" ht="20.100000000000001" customHeight="1">
      <c r="B19" s="83">
        <v>44754</v>
      </c>
      <c r="C19" s="4" t="s">
        <v>37</v>
      </c>
      <c r="D19" s="4" t="s">
        <v>38</v>
      </c>
      <c r="E19" s="84">
        <v>1382.27</v>
      </c>
      <c r="F19" s="85">
        <v>1550.25</v>
      </c>
      <c r="G19" s="71">
        <f t="shared" si="0"/>
        <v>0.12152473829280822</v>
      </c>
      <c r="H19" s="86" cm="1">
        <f t="array" ref="H19">IFERROR(_xlfn.IFS(AND(G19&gt;12%,G19&lt;20%),0.5%,G19&gt;20%,1.5%,G19&lt;12%,"")*F19,"")</f>
        <v>7.7512499999999998</v>
      </c>
      <c r="I19" s="85">
        <f t="shared" si="1"/>
        <v>167.98000000000002</v>
      </c>
      <c r="J19" s="4">
        <f t="shared" si="2"/>
        <v>2</v>
      </c>
      <c r="K19" s="15"/>
      <c r="L19" s="15"/>
      <c r="M19" s="15"/>
      <c r="N19" s="15"/>
      <c r="O19" s="15"/>
      <c r="P19" s="15"/>
    </row>
    <row r="20" spans="2:16" ht="20.100000000000001" customHeight="1">
      <c r="B20" s="83">
        <v>44754</v>
      </c>
      <c r="C20" s="4" t="s">
        <v>39</v>
      </c>
      <c r="D20" s="4" t="s">
        <v>40</v>
      </c>
      <c r="E20" s="84">
        <v>1515.76</v>
      </c>
      <c r="F20" s="85">
        <v>1622.75</v>
      </c>
      <c r="G20" s="71">
        <f t="shared" si="0"/>
        <v>7.0585053042698062E-2</v>
      </c>
      <c r="H20" s="86" t="str" cm="1">
        <f t="array" ref="H20">IFERROR(_xlfn.IFS(AND(G20&gt;12%,G20&lt;20%),0.5%,G20&gt;20%,1.5%,G20&lt;12%,"")*F20,"")</f>
        <v/>
      </c>
      <c r="I20" s="85">
        <f t="shared" si="1"/>
        <v>106.99000000000001</v>
      </c>
      <c r="J20" s="4">
        <f t="shared" si="2"/>
        <v>2</v>
      </c>
      <c r="K20" s="15"/>
      <c r="L20" s="3" t="s">
        <v>2081</v>
      </c>
      <c r="M20" s="15"/>
      <c r="N20" s="15"/>
      <c r="O20" s="15"/>
      <c r="P20" s="15"/>
    </row>
    <row r="21" spans="2:16" ht="20.100000000000001" customHeight="1">
      <c r="B21" s="83">
        <v>44755</v>
      </c>
      <c r="C21" s="4" t="s">
        <v>37</v>
      </c>
      <c r="D21" s="4" t="s">
        <v>40</v>
      </c>
      <c r="E21" s="84">
        <v>1264.56</v>
      </c>
      <c r="F21" s="85">
        <v>1328.5</v>
      </c>
      <c r="G21" s="71">
        <f t="shared" si="0"/>
        <v>5.056304169039038E-2</v>
      </c>
      <c r="H21" s="86" t="str" cm="1">
        <f t="array" ref="H21">IFERROR(_xlfn.IFS(AND(G21&gt;12%,G21&lt;20%),0.5%,G21&gt;20%,1.5%,G21&lt;12%,"")*F21,"")</f>
        <v/>
      </c>
      <c r="I21" s="85">
        <f t="shared" si="1"/>
        <v>63.940000000000055</v>
      </c>
      <c r="J21" s="4">
        <f t="shared" si="2"/>
        <v>3</v>
      </c>
      <c r="K21" s="15"/>
      <c r="L21" s="15"/>
      <c r="M21" s="78" t="s">
        <v>3</v>
      </c>
      <c r="N21" s="77" t="s">
        <v>30</v>
      </c>
      <c r="O21" s="77"/>
      <c r="P21" s="15"/>
    </row>
    <row r="22" spans="2:16" ht="20.100000000000001" customHeight="1">
      <c r="B22" s="83">
        <v>44755</v>
      </c>
      <c r="C22" s="4" t="s">
        <v>39</v>
      </c>
      <c r="D22" s="4" t="s">
        <v>38</v>
      </c>
      <c r="E22" s="84">
        <v>1251.98</v>
      </c>
      <c r="F22" s="85">
        <v>1402</v>
      </c>
      <c r="G22" s="71">
        <f t="shared" si="0"/>
        <v>0.11982619530663427</v>
      </c>
      <c r="H22" s="86" t="str" cm="1">
        <f t="array" ref="H22">IFERROR(_xlfn.IFS(AND(G22&gt;12%,G22&lt;20%),0.5%,G22&gt;20%,1.5%,G22&lt;12%,"")*F22,"")</f>
        <v/>
      </c>
      <c r="I22" s="85">
        <f t="shared" si="1"/>
        <v>150.01999999999998</v>
      </c>
      <c r="J22" s="4">
        <f t="shared" si="2"/>
        <v>3</v>
      </c>
      <c r="K22" s="15"/>
      <c r="L22" s="15"/>
      <c r="M22" s="79"/>
      <c r="N22" s="94" t="s">
        <v>40</v>
      </c>
      <c r="O22" s="94" t="s">
        <v>38</v>
      </c>
      <c r="P22" s="15"/>
    </row>
    <row r="23" spans="2:16" ht="20.100000000000001" customHeight="1">
      <c r="B23" s="83">
        <v>44756</v>
      </c>
      <c r="C23" s="4" t="s">
        <v>37</v>
      </c>
      <c r="D23" s="4" t="s">
        <v>38</v>
      </c>
      <c r="E23" s="84">
        <v>986.11</v>
      </c>
      <c r="F23" s="85">
        <v>1054</v>
      </c>
      <c r="G23" s="71">
        <f t="shared" si="0"/>
        <v>6.8846274756365913E-2</v>
      </c>
      <c r="H23" s="86" t="str" cm="1">
        <f t="array" ref="H23">IFERROR(_xlfn.IFS(AND(G23&gt;12%,G23&lt;20%),0.5%,G23&gt;20%,1.5%,G23&lt;12%,"")*F23,"")</f>
        <v/>
      </c>
      <c r="I23" s="85">
        <f t="shared" si="1"/>
        <v>67.889999999999986</v>
      </c>
      <c r="J23" s="4">
        <f t="shared" si="2"/>
        <v>4</v>
      </c>
      <c r="K23" s="15"/>
      <c r="L23" s="15"/>
      <c r="M23" s="4" t="s">
        <v>37</v>
      </c>
      <c r="N23" s="4">
        <f>COUNTIFS($C$5:$C$92,M23,$D$5:$D$92,N$22)</f>
        <v>17</v>
      </c>
      <c r="O23" s="4">
        <f>COUNTIFS($C$5:$C$92,M23,$D$5:$D$92,O$22)</f>
        <v>27</v>
      </c>
      <c r="P23" s="15"/>
    </row>
    <row r="24" spans="2:16" ht="20.100000000000001" customHeight="1">
      <c r="B24" s="83">
        <v>44756</v>
      </c>
      <c r="C24" s="4" t="s">
        <v>39</v>
      </c>
      <c r="D24" s="4" t="s">
        <v>40</v>
      </c>
      <c r="E24" s="84">
        <v>1514.2</v>
      </c>
      <c r="F24" s="85">
        <v>1571.25</v>
      </c>
      <c r="G24" s="71">
        <f t="shared" si="0"/>
        <v>3.7676660943072218E-2</v>
      </c>
      <c r="H24" s="86" t="str" cm="1">
        <f t="array" ref="H24">IFERROR(_xlfn.IFS(AND(G24&gt;12%,G24&lt;20%),0.5%,G24&gt;20%,1.5%,G24&lt;12%,"")*F24,"")</f>
        <v/>
      </c>
      <c r="I24" s="85">
        <f t="shared" si="1"/>
        <v>57.049999999999955</v>
      </c>
      <c r="J24" s="4">
        <f t="shared" si="2"/>
        <v>4</v>
      </c>
      <c r="K24" s="15"/>
      <c r="L24" s="15"/>
      <c r="M24" s="4" t="s">
        <v>39</v>
      </c>
      <c r="N24" s="4">
        <f>COUNTIFS($C$5:$C$92,M24,$D$5:$D$92,N$22)</f>
        <v>27</v>
      </c>
      <c r="O24" s="4">
        <f>COUNTIFS($C$5:$C$92,M24,$D$5:$D$92,O$22)</f>
        <v>17</v>
      </c>
      <c r="P24" s="15"/>
    </row>
    <row r="25" spans="2:16" ht="20.100000000000001" customHeight="1">
      <c r="B25" s="83">
        <v>44757</v>
      </c>
      <c r="C25" s="4" t="s">
        <v>37</v>
      </c>
      <c r="D25" s="4" t="s">
        <v>40</v>
      </c>
      <c r="E25" s="84">
        <v>1318.85</v>
      </c>
      <c r="F25" s="85">
        <v>1454.75</v>
      </c>
      <c r="G25" s="71">
        <f t="shared" si="0"/>
        <v>0.10304431891420564</v>
      </c>
      <c r="H25" s="86" t="str" cm="1">
        <f t="array" ref="H25">IFERROR(_xlfn.IFS(AND(G25&gt;12%,G25&lt;20%),0.5%,G25&gt;20%,1.5%,G25&lt;12%,"")*F25,"")</f>
        <v/>
      </c>
      <c r="I25" s="85">
        <f t="shared" si="1"/>
        <v>135.90000000000009</v>
      </c>
      <c r="J25" s="4">
        <f t="shared" si="2"/>
        <v>5</v>
      </c>
      <c r="K25" s="15"/>
      <c r="L25" s="15"/>
      <c r="M25" s="15"/>
      <c r="N25" s="15"/>
      <c r="O25" s="15"/>
      <c r="P25" s="15"/>
    </row>
    <row r="26" spans="2:16" ht="20.100000000000001" customHeight="1">
      <c r="B26" s="83">
        <v>44757</v>
      </c>
      <c r="C26" s="4" t="s">
        <v>39</v>
      </c>
      <c r="D26" s="4" t="s">
        <v>38</v>
      </c>
      <c r="E26" s="84">
        <v>1495.11</v>
      </c>
      <c r="F26" s="85">
        <v>1655</v>
      </c>
      <c r="G26" s="71">
        <f t="shared" si="0"/>
        <v>0.10694196413641813</v>
      </c>
      <c r="H26" s="86" t="str" cm="1">
        <f t="array" ref="H26">IFERROR(_xlfn.IFS(AND(G26&gt;12%,G26&lt;20%),0.5%,G26&gt;20%,1.5%,G26&lt;12%,"")*F26,"")</f>
        <v/>
      </c>
      <c r="I26" s="85">
        <f t="shared" si="1"/>
        <v>159.8900000000001</v>
      </c>
      <c r="J26" s="4">
        <f t="shared" si="2"/>
        <v>5</v>
      </c>
      <c r="K26" s="15"/>
      <c r="L26" s="3" t="s">
        <v>46</v>
      </c>
      <c r="M26" s="15"/>
      <c r="N26" s="15"/>
      <c r="O26" s="15"/>
      <c r="P26" s="15"/>
    </row>
    <row r="27" spans="2:16" ht="20.100000000000001" customHeight="1">
      <c r="B27" s="83">
        <v>44760</v>
      </c>
      <c r="C27" s="4" t="s">
        <v>37</v>
      </c>
      <c r="D27" s="4" t="s">
        <v>38</v>
      </c>
      <c r="E27" s="84">
        <v>1187.7</v>
      </c>
      <c r="F27" s="85">
        <v>1297.75</v>
      </c>
      <c r="G27" s="71">
        <f t="shared" si="0"/>
        <v>9.2658078639387007E-2</v>
      </c>
      <c r="H27" s="86" t="str" cm="1">
        <f t="array" ref="H27">IFERROR(_xlfn.IFS(AND(G27&gt;12%,G27&lt;20%),0.5%,G27&gt;20%,1.5%,G27&lt;12%,"")*F27,"")</f>
        <v/>
      </c>
      <c r="I27" s="85">
        <f t="shared" si="1"/>
        <v>110.04999999999995</v>
      </c>
      <c r="J27" s="4">
        <f t="shared" si="2"/>
        <v>1</v>
      </c>
      <c r="K27" s="15"/>
      <c r="L27" s="15"/>
      <c r="M27" s="80" t="s">
        <v>3</v>
      </c>
      <c r="N27" s="82" t="s">
        <v>30</v>
      </c>
      <c r="O27" s="82"/>
      <c r="P27" s="76" t="s">
        <v>81</v>
      </c>
    </row>
    <row r="28" spans="2:16" ht="20.100000000000001" customHeight="1">
      <c r="B28" s="83">
        <v>44760</v>
      </c>
      <c r="C28" s="4" t="s">
        <v>39</v>
      </c>
      <c r="D28" s="4" t="s">
        <v>40</v>
      </c>
      <c r="E28" s="84">
        <v>1150.74</v>
      </c>
      <c r="F28" s="85">
        <v>1225.75</v>
      </c>
      <c r="G28" s="71">
        <f t="shared" si="0"/>
        <v>6.518414237794809E-2</v>
      </c>
      <c r="H28" s="86" t="str" cm="1">
        <f t="array" ref="H28">IFERROR(_xlfn.IFS(AND(G28&gt;12%,G28&lt;20%),0.5%,G28&gt;20%,1.5%,G28&lt;12%,"")*F28,"")</f>
        <v/>
      </c>
      <c r="I28" s="85">
        <f t="shared" si="1"/>
        <v>75.009999999999991</v>
      </c>
      <c r="J28" s="4">
        <f t="shared" si="2"/>
        <v>1</v>
      </c>
      <c r="K28" s="15"/>
      <c r="L28" s="15"/>
      <c r="M28" s="81"/>
      <c r="N28" s="95" t="s">
        <v>40</v>
      </c>
      <c r="O28" s="95" t="s">
        <v>38</v>
      </c>
      <c r="P28" s="76"/>
    </row>
    <row r="29" spans="2:16" ht="20.100000000000001" customHeight="1">
      <c r="B29" s="83">
        <v>44761</v>
      </c>
      <c r="C29" s="4" t="s">
        <v>37</v>
      </c>
      <c r="D29" s="4" t="s">
        <v>40</v>
      </c>
      <c r="E29" s="84">
        <v>1562.68</v>
      </c>
      <c r="F29" s="85">
        <v>1736.75</v>
      </c>
      <c r="G29" s="71">
        <f t="shared" si="0"/>
        <v>0.11139196764532722</v>
      </c>
      <c r="H29" s="86" t="str" cm="1">
        <f t="array" ref="H29">IFERROR(_xlfn.IFS(AND(G29&gt;12%,G29&lt;20%),0.5%,G29&gt;20%,1.5%,G29&lt;12%,"")*F29,"")</f>
        <v/>
      </c>
      <c r="I29" s="85">
        <f t="shared" si="1"/>
        <v>174.06999999999994</v>
      </c>
      <c r="J29" s="4">
        <f t="shared" si="2"/>
        <v>2</v>
      </c>
      <c r="K29" s="15"/>
      <c r="L29" s="15"/>
      <c r="M29" s="4" t="s">
        <v>37</v>
      </c>
      <c r="N29" s="96" t="e">
        <f>N23*#REF!</f>
        <v>#REF!</v>
      </c>
      <c r="O29" s="96" t="e">
        <f>O23*#REF!</f>
        <v>#REF!</v>
      </c>
      <c r="P29" s="96" t="e">
        <f>SUM(N29:O29)</f>
        <v>#REF!</v>
      </c>
    </row>
    <row r="30" spans="2:16" ht="20.100000000000001" customHeight="1">
      <c r="B30" s="83">
        <v>44761</v>
      </c>
      <c r="C30" s="4" t="s">
        <v>39</v>
      </c>
      <c r="D30" s="4" t="s">
        <v>38</v>
      </c>
      <c r="E30" s="84">
        <v>1514.13</v>
      </c>
      <c r="F30" s="85">
        <v>1620.25</v>
      </c>
      <c r="G30" s="71">
        <f t="shared" si="0"/>
        <v>7.0086452286131237E-2</v>
      </c>
      <c r="H30" s="86" t="str" cm="1">
        <f t="array" ref="H30">IFERROR(_xlfn.IFS(AND(G30&gt;12%,G30&lt;20%),0.5%,G30&gt;20%,1.5%,G30&lt;12%,"")*F30,"")</f>
        <v/>
      </c>
      <c r="I30" s="85">
        <f t="shared" si="1"/>
        <v>106.11999999999989</v>
      </c>
      <c r="J30" s="4">
        <f t="shared" si="2"/>
        <v>2</v>
      </c>
      <c r="K30" s="15"/>
      <c r="L30" s="15"/>
      <c r="M30" s="4" t="s">
        <v>39</v>
      </c>
      <c r="N30" s="96" t="e">
        <f>N24*#REF!</f>
        <v>#REF!</v>
      </c>
      <c r="O30" s="96" t="e">
        <f>O24*#REF!</f>
        <v>#REF!</v>
      </c>
      <c r="P30" s="96" t="e">
        <f>SUM(N30:O30)</f>
        <v>#REF!</v>
      </c>
    </row>
    <row r="31" spans="2:16" ht="20.100000000000001" customHeight="1">
      <c r="B31" s="83">
        <v>44762</v>
      </c>
      <c r="C31" s="4" t="s">
        <v>37</v>
      </c>
      <c r="D31" s="4" t="s">
        <v>38</v>
      </c>
      <c r="E31" s="84">
        <v>778.27</v>
      </c>
      <c r="F31" s="85">
        <v>930.25</v>
      </c>
      <c r="G31" s="71">
        <f t="shared" si="0"/>
        <v>0.19527927325992267</v>
      </c>
      <c r="H31" s="86" cm="1">
        <f t="array" ref="H31">IFERROR(_xlfn.IFS(AND(G31&gt;12%,G31&lt;20%),0.5%,G31&gt;20%,1.5%,G31&lt;12%,"")*F31,"")</f>
        <v>4.6512500000000001</v>
      </c>
      <c r="I31" s="85">
        <f t="shared" si="1"/>
        <v>151.98000000000002</v>
      </c>
      <c r="J31" s="4">
        <f t="shared" si="2"/>
        <v>3</v>
      </c>
      <c r="K31" s="15"/>
      <c r="L31" s="15"/>
      <c r="M31" s="15"/>
      <c r="N31" s="15"/>
      <c r="O31" s="15"/>
      <c r="P31" s="15"/>
    </row>
    <row r="32" spans="2:16" ht="20.100000000000001" customHeight="1">
      <c r="B32" s="83">
        <v>44762</v>
      </c>
      <c r="C32" s="4" t="s">
        <v>39</v>
      </c>
      <c r="D32" s="4" t="s">
        <v>40</v>
      </c>
      <c r="E32" s="84">
        <v>1270.6600000000001</v>
      </c>
      <c r="F32" s="85">
        <v>1334.75</v>
      </c>
      <c r="G32" s="71">
        <f t="shared" si="0"/>
        <v>5.0438354870697047E-2</v>
      </c>
      <c r="H32" s="86" t="str" cm="1">
        <f t="array" ref="H32">IFERROR(_xlfn.IFS(AND(G32&gt;12%,G32&lt;20%),0.5%,G32&gt;20%,1.5%,G32&lt;12%,"")*F32,"")</f>
        <v/>
      </c>
      <c r="I32" s="85">
        <f t="shared" si="1"/>
        <v>64.089999999999918</v>
      </c>
      <c r="J32" s="4">
        <f t="shared" si="2"/>
        <v>3</v>
      </c>
      <c r="K32" s="15"/>
      <c r="L32" s="3" t="s">
        <v>48</v>
      </c>
      <c r="M32" s="15"/>
      <c r="N32" s="15"/>
      <c r="O32" s="15"/>
      <c r="P32" s="15"/>
    </row>
    <row r="33" spans="2:16" ht="20.100000000000001" customHeight="1">
      <c r="B33" s="83">
        <v>44763</v>
      </c>
      <c r="C33" s="4" t="s">
        <v>37</v>
      </c>
      <c r="D33" s="4" t="s">
        <v>40</v>
      </c>
      <c r="E33" s="84">
        <v>766.72</v>
      </c>
      <c r="F33" s="85">
        <v>841.75</v>
      </c>
      <c r="G33" s="71">
        <f t="shared" si="0"/>
        <v>9.7858409849749542E-2</v>
      </c>
      <c r="H33" s="86" t="str" cm="1">
        <f t="array" ref="H33">IFERROR(_xlfn.IFS(AND(G33&gt;12%,G33&lt;20%),0.5%,G33&gt;20%,1.5%,G33&lt;12%,"")*F33,"")</f>
        <v/>
      </c>
      <c r="I33" s="85">
        <f t="shared" si="1"/>
        <v>75.029999999999973</v>
      </c>
      <c r="J33" s="4">
        <f t="shared" si="2"/>
        <v>4</v>
      </c>
      <c r="K33" s="15"/>
      <c r="L33" s="15"/>
      <c r="M33" s="5" t="s">
        <v>40</v>
      </c>
      <c r="N33" s="5" t="s">
        <v>81</v>
      </c>
      <c r="O33" s="5" t="s">
        <v>2082</v>
      </c>
      <c r="P33" s="5" t="s">
        <v>2083</v>
      </c>
    </row>
    <row r="34" spans="2:16" ht="20.100000000000001" customHeight="1">
      <c r="B34" s="83">
        <v>44763</v>
      </c>
      <c r="C34" s="4" t="s">
        <v>39</v>
      </c>
      <c r="D34" s="4" t="s">
        <v>38</v>
      </c>
      <c r="E34" s="84">
        <v>1041.1300000000001</v>
      </c>
      <c r="F34" s="85">
        <v>1157.25</v>
      </c>
      <c r="G34" s="71">
        <f t="shared" si="0"/>
        <v>0.11153266162727025</v>
      </c>
      <c r="H34" s="86" t="str" cm="1">
        <f t="array" ref="H34">IFERROR(_xlfn.IFS(AND(G34&gt;12%,G34&lt;20%),0.5%,G34&gt;20%,1.5%,G34&lt;12%,"")*F34,"")</f>
        <v/>
      </c>
      <c r="I34" s="85">
        <f t="shared" si="1"/>
        <v>116.11999999999989</v>
      </c>
      <c r="J34" s="4">
        <f t="shared" si="2"/>
        <v>4</v>
      </c>
      <c r="K34" s="15"/>
      <c r="L34" s="15"/>
      <c r="M34" s="4" t="s">
        <v>2084</v>
      </c>
      <c r="N34" s="4">
        <f>COUNTIF($J$5:$J$92,#REF!)</f>
        <v>0</v>
      </c>
      <c r="O34" s="84">
        <f>SUMIF($J$5:$J$92,#REF!,$I$5:$I$92)</f>
        <v>0</v>
      </c>
      <c r="P34" s="85" t="e">
        <f>O34/N34</f>
        <v>#DIV/0!</v>
      </c>
    </row>
    <row r="35" spans="2:16" ht="20.100000000000001" customHeight="1">
      <c r="B35" s="83">
        <v>44764</v>
      </c>
      <c r="C35" s="4" t="s">
        <v>37</v>
      </c>
      <c r="D35" s="4" t="s">
        <v>38</v>
      </c>
      <c r="E35" s="84">
        <v>1218.08</v>
      </c>
      <c r="F35" s="85">
        <v>1344</v>
      </c>
      <c r="G35" s="71">
        <f t="shared" si="0"/>
        <v>0.10337580454485755</v>
      </c>
      <c r="H35" s="86" t="str" cm="1">
        <f t="array" ref="H35">IFERROR(_xlfn.IFS(AND(G35&gt;12%,G35&lt;20%),0.5%,G35&gt;20%,1.5%,G35&lt;12%,"")*F35,"")</f>
        <v/>
      </c>
      <c r="I35" s="85">
        <f t="shared" si="1"/>
        <v>125.92000000000007</v>
      </c>
      <c r="J35" s="4">
        <f t="shared" si="2"/>
        <v>5</v>
      </c>
      <c r="K35" s="15"/>
      <c r="L35" s="15"/>
      <c r="M35" s="4" t="s">
        <v>2085</v>
      </c>
      <c r="N35" s="4">
        <f>COUNTIF($J$5:$J$92,#REF!)</f>
        <v>0</v>
      </c>
      <c r="O35" s="84">
        <f>SUMIF($J$5:$J$92,#REF!,$I$5:$I$92)</f>
        <v>0</v>
      </c>
      <c r="P35" s="85" t="e">
        <f t="shared" ref="P35:P38" si="3">O35/N35</f>
        <v>#DIV/0!</v>
      </c>
    </row>
    <row r="36" spans="2:16" ht="20.100000000000001" customHeight="1">
      <c r="B36" s="83">
        <v>44764</v>
      </c>
      <c r="C36" s="4" t="s">
        <v>39</v>
      </c>
      <c r="D36" s="4" t="s">
        <v>40</v>
      </c>
      <c r="E36" s="84">
        <v>1016.36</v>
      </c>
      <c r="F36" s="85">
        <v>1108.25</v>
      </c>
      <c r="G36" s="71">
        <f t="shared" si="0"/>
        <v>9.0410878035341799E-2</v>
      </c>
      <c r="H36" s="86" t="str" cm="1">
        <f t="array" ref="H36">IFERROR(_xlfn.IFS(AND(G36&gt;12%,G36&lt;20%),0.5%,G36&gt;20%,1.5%,G36&lt;12%,"")*F36,"")</f>
        <v/>
      </c>
      <c r="I36" s="85">
        <f t="shared" si="1"/>
        <v>91.889999999999986</v>
      </c>
      <c r="J36" s="4">
        <f t="shared" si="2"/>
        <v>5</v>
      </c>
      <c r="K36" s="15"/>
      <c r="L36" s="15"/>
      <c r="M36" s="4" t="s">
        <v>2086</v>
      </c>
      <c r="N36" s="4">
        <f>COUNTIF($J$5:$J$92,#REF!)</f>
        <v>0</v>
      </c>
      <c r="O36" s="84">
        <f>SUMIF($J$5:$J$92,#REF!,$I$5:$I$92)</f>
        <v>0</v>
      </c>
      <c r="P36" s="85" t="e">
        <f t="shared" si="3"/>
        <v>#DIV/0!</v>
      </c>
    </row>
    <row r="37" spans="2:16" ht="20.100000000000001" customHeight="1">
      <c r="B37" s="83">
        <v>44767</v>
      </c>
      <c r="C37" s="4" t="s">
        <v>37</v>
      </c>
      <c r="D37" s="4" t="s">
        <v>40</v>
      </c>
      <c r="E37" s="84">
        <v>1576.91</v>
      </c>
      <c r="F37" s="85">
        <v>1683</v>
      </c>
      <c r="G37" s="71">
        <f t="shared" ref="G37:G68" si="4">(F37-E37)/E37</f>
        <v>6.7277143273870993E-2</v>
      </c>
      <c r="H37" s="86" t="str" cm="1">
        <f t="array" ref="H37">IFERROR(_xlfn.IFS(AND(G37&gt;12%,G37&lt;20%),0.5%,G37&gt;20%,1.5%,G37&lt;12%,"")*F37,"")</f>
        <v/>
      </c>
      <c r="I37" s="85">
        <f t="shared" ref="I37:I68" si="5">F37-E37</f>
        <v>106.08999999999992</v>
      </c>
      <c r="J37" s="4">
        <f t="shared" si="2"/>
        <v>1</v>
      </c>
      <c r="K37" s="15"/>
      <c r="L37" s="15"/>
      <c r="M37" s="4" t="s">
        <v>2087</v>
      </c>
      <c r="N37" s="4">
        <f>COUNTIF($J$5:$J$92,#REF!)</f>
        <v>0</v>
      </c>
      <c r="O37" s="84">
        <f>SUMIF($J$5:$J$92,#REF!,$I$5:$I$92)</f>
        <v>0</v>
      </c>
      <c r="P37" s="85" t="e">
        <f t="shared" si="3"/>
        <v>#DIV/0!</v>
      </c>
    </row>
    <row r="38" spans="2:16" ht="20.100000000000001" customHeight="1">
      <c r="B38" s="83">
        <v>44767</v>
      </c>
      <c r="C38" s="4" t="s">
        <v>39</v>
      </c>
      <c r="D38" s="4" t="s">
        <v>38</v>
      </c>
      <c r="E38" s="84">
        <v>870.02</v>
      </c>
      <c r="F38" s="85">
        <v>997</v>
      </c>
      <c r="G38" s="71">
        <f t="shared" si="4"/>
        <v>0.14595066780074023</v>
      </c>
      <c r="H38" s="86" cm="1">
        <f t="array" ref="H38">IFERROR(_xlfn.IFS(AND(G38&gt;12%,G38&lt;20%),0.5%,G38&gt;20%,1.5%,G38&lt;12%,"")*F38,"")</f>
        <v>4.9850000000000003</v>
      </c>
      <c r="I38" s="85">
        <f t="shared" si="5"/>
        <v>126.98000000000002</v>
      </c>
      <c r="J38" s="4">
        <f t="shared" si="2"/>
        <v>1</v>
      </c>
      <c r="K38" s="15"/>
      <c r="L38" s="15"/>
      <c r="M38" s="4" t="s">
        <v>2088</v>
      </c>
      <c r="N38" s="4">
        <f>COUNTIF($J$5:$J$92,#REF!)</f>
        <v>0</v>
      </c>
      <c r="O38" s="84">
        <f>SUMIF($J$5:$J$92,#REF!,$I$5:$I$92)</f>
        <v>0</v>
      </c>
      <c r="P38" s="85" t="e">
        <f t="shared" si="3"/>
        <v>#DIV/0!</v>
      </c>
    </row>
    <row r="39" spans="2:16" ht="20.100000000000001" customHeight="1">
      <c r="B39" s="83">
        <v>44768</v>
      </c>
      <c r="C39" s="4" t="s">
        <v>37</v>
      </c>
      <c r="D39" s="4" t="s">
        <v>38</v>
      </c>
      <c r="E39" s="84">
        <v>1145.26</v>
      </c>
      <c r="F39" s="85">
        <v>1344.25</v>
      </c>
      <c r="G39" s="71">
        <f t="shared" si="4"/>
        <v>0.17375093865148525</v>
      </c>
      <c r="H39" s="86" cm="1">
        <f t="array" ref="H39">IFERROR(_xlfn.IFS(AND(G39&gt;12%,G39&lt;20%),0.5%,G39&gt;20%,1.5%,G39&lt;12%,"")*F39,"")</f>
        <v>6.7212500000000004</v>
      </c>
      <c r="I39" s="85">
        <f t="shared" si="5"/>
        <v>198.99</v>
      </c>
      <c r="J39" s="4">
        <f t="shared" si="2"/>
        <v>2</v>
      </c>
      <c r="K39" s="15"/>
      <c r="L39" s="15"/>
      <c r="M39" s="15"/>
      <c r="N39" s="15"/>
      <c r="O39" s="15"/>
      <c r="P39" s="15"/>
    </row>
    <row r="40" spans="2:16" ht="20.100000000000001" customHeight="1">
      <c r="B40" s="83">
        <v>44768</v>
      </c>
      <c r="C40" s="4" t="s">
        <v>39</v>
      </c>
      <c r="D40" s="4" t="s">
        <v>40</v>
      </c>
      <c r="E40" s="84">
        <v>1313.05</v>
      </c>
      <c r="F40" s="85">
        <v>1504</v>
      </c>
      <c r="G40" s="71">
        <f t="shared" si="4"/>
        <v>0.14542477438025975</v>
      </c>
      <c r="H40" s="86" cm="1">
        <f t="array" ref="H40">IFERROR(_xlfn.IFS(AND(G40&gt;12%,G40&lt;20%),0.5%,G40&gt;20%,1.5%,G40&lt;12%,"")*F40,"")</f>
        <v>7.5200000000000005</v>
      </c>
      <c r="I40" s="85">
        <f t="shared" si="5"/>
        <v>190.95000000000005</v>
      </c>
      <c r="J40" s="4">
        <f t="shared" si="2"/>
        <v>2</v>
      </c>
      <c r="K40" s="15"/>
      <c r="L40" s="15"/>
      <c r="M40" s="6" t="s">
        <v>2089</v>
      </c>
      <c r="N40" s="15"/>
      <c r="O40" s="15"/>
      <c r="P40" s="15"/>
    </row>
    <row r="41" spans="2:16" ht="20.100000000000001" customHeight="1">
      <c r="B41" s="83">
        <v>44769</v>
      </c>
      <c r="C41" s="4" t="s">
        <v>37</v>
      </c>
      <c r="D41" s="4" t="s">
        <v>40</v>
      </c>
      <c r="E41" s="84">
        <v>833.49</v>
      </c>
      <c r="F41" s="85">
        <v>906.5</v>
      </c>
      <c r="G41" s="71">
        <f t="shared" si="4"/>
        <v>8.759553203997647E-2</v>
      </c>
      <c r="H41" s="86" t="str" cm="1">
        <f t="array" ref="H41">IFERROR(_xlfn.IFS(AND(G41&gt;12%,G41&lt;20%),0.5%,G41&gt;20%,1.5%,G41&lt;12%,"")*F41,"")</f>
        <v/>
      </c>
      <c r="I41" s="85">
        <f t="shared" si="5"/>
        <v>73.009999999999991</v>
      </c>
      <c r="J41" s="4">
        <f t="shared" si="2"/>
        <v>3</v>
      </c>
      <c r="K41" s="15"/>
      <c r="L41" s="15"/>
      <c r="M41" s="15"/>
      <c r="N41" s="15"/>
      <c r="O41" s="15"/>
      <c r="P41" s="15"/>
    </row>
    <row r="42" spans="2:16" ht="20.100000000000001" customHeight="1">
      <c r="B42" s="83">
        <v>44769</v>
      </c>
      <c r="C42" s="4" t="s">
        <v>39</v>
      </c>
      <c r="D42" s="4" t="s">
        <v>38</v>
      </c>
      <c r="E42" s="84">
        <v>1578.85</v>
      </c>
      <c r="F42" s="85">
        <v>1711.75</v>
      </c>
      <c r="G42" s="71">
        <f t="shared" si="4"/>
        <v>8.4175190803432942E-2</v>
      </c>
      <c r="H42" s="86" t="str" cm="1">
        <f t="array" ref="H42">IFERROR(_xlfn.IFS(AND(G42&gt;12%,G42&lt;20%),0.5%,G42&gt;20%,1.5%,G42&lt;12%,"")*F42,"")</f>
        <v/>
      </c>
      <c r="I42" s="85">
        <f t="shared" si="5"/>
        <v>132.90000000000009</v>
      </c>
      <c r="J42" s="4">
        <f t="shared" si="2"/>
        <v>3</v>
      </c>
      <c r="K42" s="15"/>
      <c r="L42" s="3" t="s">
        <v>2090</v>
      </c>
      <c r="M42" s="15"/>
      <c r="N42" s="15"/>
      <c r="O42" s="15"/>
      <c r="P42" s="15"/>
    </row>
    <row r="43" spans="2:16" ht="20.100000000000001" customHeight="1">
      <c r="B43" s="83">
        <v>44770</v>
      </c>
      <c r="C43" s="4" t="s">
        <v>37</v>
      </c>
      <c r="D43" s="4" t="s">
        <v>38</v>
      </c>
      <c r="E43" s="84">
        <v>1314.78</v>
      </c>
      <c r="F43" s="85">
        <v>1371.75</v>
      </c>
      <c r="G43" s="71">
        <f t="shared" si="4"/>
        <v>4.3330443115958586E-2</v>
      </c>
      <c r="H43" s="86" t="str" cm="1">
        <f t="array" ref="H43">IFERROR(_xlfn.IFS(AND(G43&gt;12%,G43&lt;20%),0.5%,G43&gt;20%,1.5%,G43&lt;12%,"")*F43,"")</f>
        <v/>
      </c>
      <c r="I43" s="85">
        <f t="shared" si="5"/>
        <v>56.970000000000027</v>
      </c>
      <c r="J43" s="4">
        <f t="shared" si="2"/>
        <v>4</v>
      </c>
      <c r="K43" s="15"/>
      <c r="L43" s="15"/>
      <c r="M43" s="15"/>
      <c r="N43" s="15"/>
      <c r="O43" s="15"/>
      <c r="P43" s="15"/>
    </row>
    <row r="44" spans="2:16" ht="20.100000000000001" customHeight="1">
      <c r="B44" s="83">
        <v>44770</v>
      </c>
      <c r="C44" s="4" t="s">
        <v>39</v>
      </c>
      <c r="D44" s="4" t="s">
        <v>40</v>
      </c>
      <c r="E44" s="84">
        <v>972.81</v>
      </c>
      <c r="F44" s="85">
        <v>1139.75</v>
      </c>
      <c r="G44" s="71">
        <f t="shared" si="4"/>
        <v>0.1716059662215644</v>
      </c>
      <c r="H44" s="86" cm="1">
        <f t="array" ref="H44">IFERROR(_xlfn.IFS(AND(G44&gt;12%,G44&lt;20%),0.5%,G44&gt;20%,1.5%,G44&lt;12%,"")*F44,"")</f>
        <v>5.6987500000000004</v>
      </c>
      <c r="I44" s="85">
        <f t="shared" si="5"/>
        <v>166.94000000000005</v>
      </c>
      <c r="J44" s="4">
        <f t="shared" si="2"/>
        <v>4</v>
      </c>
      <c r="K44" s="15"/>
      <c r="L44" s="15"/>
      <c r="M44" s="7" t="s">
        <v>40</v>
      </c>
      <c r="N44" s="7" t="s">
        <v>81</v>
      </c>
      <c r="O44" s="7" t="s">
        <v>2082</v>
      </c>
      <c r="P44" s="7" t="s">
        <v>2083</v>
      </c>
    </row>
    <row r="45" spans="2:16" ht="20.100000000000001" customHeight="1">
      <c r="B45" s="83">
        <v>44771</v>
      </c>
      <c r="C45" s="4" t="s">
        <v>37</v>
      </c>
      <c r="D45" s="4" t="s">
        <v>40</v>
      </c>
      <c r="E45" s="84">
        <v>1551.16</v>
      </c>
      <c r="F45" s="85">
        <v>1721.25</v>
      </c>
      <c r="G45" s="71">
        <f t="shared" si="4"/>
        <v>0.10965342066582423</v>
      </c>
      <c r="H45" s="86" t="str" cm="1">
        <f t="array" ref="H45">IFERROR(_xlfn.IFS(AND(G45&gt;12%,G45&lt;20%),0.5%,G45&gt;20%,1.5%,G45&lt;12%,"")*F45,"")</f>
        <v/>
      </c>
      <c r="I45" s="85">
        <f t="shared" si="5"/>
        <v>170.08999999999992</v>
      </c>
      <c r="J45" s="4">
        <f t="shared" si="2"/>
        <v>5</v>
      </c>
      <c r="K45" s="15"/>
      <c r="L45" s="15"/>
      <c r="M45" s="4" t="s">
        <v>2084</v>
      </c>
      <c r="N45" s="4" t="e" cm="1">
        <f t="array" ref="N45">SUMPRODUCT(--(WEEKDAY($B$5:$B$92,11)=#REF!))</f>
        <v>#REF!</v>
      </c>
      <c r="O45" s="84" t="e" cm="1">
        <f t="array" ref="O45">SUMPRODUCT((WEEKDAY($B$5:$B$92,11)=#REF!)*($F$5:$F$92-$E$5:$E$92))</f>
        <v>#REF!</v>
      </c>
      <c r="P45" s="85" t="e">
        <f>O45/N45</f>
        <v>#REF!</v>
      </c>
    </row>
    <row r="46" spans="2:16" ht="20.100000000000001" customHeight="1">
      <c r="B46" s="83">
        <v>44771</v>
      </c>
      <c r="C46" s="4" t="s">
        <v>39</v>
      </c>
      <c r="D46" s="4" t="s">
        <v>38</v>
      </c>
      <c r="E46" s="84">
        <v>1366.59</v>
      </c>
      <c r="F46" s="85">
        <v>1418.5</v>
      </c>
      <c r="G46" s="71">
        <f t="shared" si="4"/>
        <v>3.7985057698358748E-2</v>
      </c>
      <c r="H46" s="86" t="str" cm="1">
        <f t="array" ref="H46">IFERROR(_xlfn.IFS(AND(G46&gt;12%,G46&lt;20%),0.5%,G46&gt;20%,1.5%,G46&lt;12%,"")*F46,"")</f>
        <v/>
      </c>
      <c r="I46" s="85">
        <f t="shared" si="5"/>
        <v>51.910000000000082</v>
      </c>
      <c r="J46" s="4">
        <f t="shared" si="2"/>
        <v>5</v>
      </c>
      <c r="K46" s="15"/>
      <c r="L46" s="15"/>
      <c r="M46" s="4" t="s">
        <v>2085</v>
      </c>
      <c r="N46" s="4" t="e" cm="1">
        <f t="array" ref="N46">SUMPRODUCT(--(WEEKDAY($B$5:$B$92,11)=#REF!))</f>
        <v>#REF!</v>
      </c>
      <c r="O46" s="84" t="e" cm="1">
        <f t="array" ref="O46">SUMPRODUCT((WEEKDAY($B$5:$B$92,11)=#REF!)*($F$5:$F$92-$E$5:$E$92))</f>
        <v>#REF!</v>
      </c>
      <c r="P46" s="85" t="e">
        <f t="shared" ref="P46:P49" si="6">O46/N46</f>
        <v>#REF!</v>
      </c>
    </row>
    <row r="47" spans="2:16" ht="20.100000000000001" customHeight="1">
      <c r="B47" s="83">
        <v>44774</v>
      </c>
      <c r="C47" s="4" t="s">
        <v>37</v>
      </c>
      <c r="D47" s="4" t="s">
        <v>38</v>
      </c>
      <c r="E47" s="84">
        <v>1466.66</v>
      </c>
      <c r="F47" s="85">
        <v>1624.75</v>
      </c>
      <c r="G47" s="71">
        <f t="shared" si="4"/>
        <v>0.10778912631421046</v>
      </c>
      <c r="H47" s="86" t="str" cm="1">
        <f t="array" ref="H47">IFERROR(_xlfn.IFS(AND(G47&gt;12%,G47&lt;20%),0.5%,G47&gt;20%,1.5%,G47&lt;12%,"")*F47,"")</f>
        <v/>
      </c>
      <c r="I47" s="85">
        <f t="shared" si="5"/>
        <v>158.08999999999992</v>
      </c>
      <c r="J47" s="4">
        <f t="shared" si="2"/>
        <v>1</v>
      </c>
      <c r="K47" s="15"/>
      <c r="L47" s="15"/>
      <c r="M47" s="4" t="s">
        <v>2086</v>
      </c>
      <c r="N47" s="4" t="e" cm="1">
        <f t="array" ref="N47">SUMPRODUCT(--(WEEKDAY($B$5:$B$92,11)=#REF!))</f>
        <v>#REF!</v>
      </c>
      <c r="O47" s="84" t="e" cm="1">
        <f t="array" ref="O47">SUMPRODUCT((WEEKDAY($B$5:$B$92,11)=#REF!)*($F$5:$F$92-$E$5:$E$92))</f>
        <v>#REF!</v>
      </c>
      <c r="P47" s="85" t="e">
        <f t="shared" si="6"/>
        <v>#REF!</v>
      </c>
    </row>
    <row r="48" spans="2:16" ht="20.100000000000001" customHeight="1">
      <c r="B48" s="83">
        <v>44774</v>
      </c>
      <c r="C48" s="4" t="s">
        <v>39</v>
      </c>
      <c r="D48" s="4" t="s">
        <v>40</v>
      </c>
      <c r="E48" s="84">
        <v>1594.15</v>
      </c>
      <c r="F48" s="85">
        <v>1682.25</v>
      </c>
      <c r="G48" s="71">
        <f t="shared" si="4"/>
        <v>5.5264561051343919E-2</v>
      </c>
      <c r="H48" s="86" t="str" cm="1">
        <f t="array" ref="H48">IFERROR(_xlfn.IFS(AND(G48&gt;12%,G48&lt;20%),0.5%,G48&gt;20%,1.5%,G48&lt;12%,"")*F48,"")</f>
        <v/>
      </c>
      <c r="I48" s="85">
        <f t="shared" si="5"/>
        <v>88.099999999999909</v>
      </c>
      <c r="J48" s="4">
        <f t="shared" si="2"/>
        <v>1</v>
      </c>
      <c r="K48" s="15"/>
      <c r="L48" s="15"/>
      <c r="M48" s="4" t="s">
        <v>2087</v>
      </c>
      <c r="N48" s="4" t="e" cm="1">
        <f t="array" ref="N48">SUMPRODUCT(--(WEEKDAY($B$5:$B$92,11)=#REF!))</f>
        <v>#REF!</v>
      </c>
      <c r="O48" s="84" t="e" cm="1">
        <f t="array" ref="O48">SUMPRODUCT((WEEKDAY($B$5:$B$92,11)=#REF!)*($F$5:$F$92-$E$5:$E$92))</f>
        <v>#REF!</v>
      </c>
      <c r="P48" s="85" t="e">
        <f t="shared" si="6"/>
        <v>#REF!</v>
      </c>
    </row>
    <row r="49" spans="2:16" ht="20.100000000000001" customHeight="1">
      <c r="B49" s="83">
        <v>44775</v>
      </c>
      <c r="C49" s="4" t="s">
        <v>37</v>
      </c>
      <c r="D49" s="4" t="s">
        <v>38</v>
      </c>
      <c r="E49" s="84">
        <v>1580.98</v>
      </c>
      <c r="F49" s="85">
        <v>1679</v>
      </c>
      <c r="G49" s="71">
        <f t="shared" si="4"/>
        <v>6.1999519285506448E-2</v>
      </c>
      <c r="H49" s="86" t="str" cm="1">
        <f t="array" ref="H49">IFERROR(_xlfn.IFS(AND(G49&gt;12%,G49&lt;20%),0.5%,G49&gt;20%,1.5%,G49&lt;12%,"")*F49,"")</f>
        <v/>
      </c>
      <c r="I49" s="85">
        <f t="shared" si="5"/>
        <v>98.019999999999982</v>
      </c>
      <c r="J49" s="4">
        <f t="shared" si="2"/>
        <v>2</v>
      </c>
      <c r="K49" s="15"/>
      <c r="L49" s="15"/>
      <c r="M49" s="4" t="s">
        <v>2088</v>
      </c>
      <c r="N49" s="4" t="e" cm="1">
        <f t="array" ref="N49">SUMPRODUCT(--(WEEKDAY($B$5:$B$92,11)=#REF!))</f>
        <v>#REF!</v>
      </c>
      <c r="O49" s="84" t="e" cm="1">
        <f t="array" ref="O49">SUMPRODUCT((WEEKDAY($B$5:$B$92,11)=#REF!)*($F$5:$F$92-$E$5:$E$92))</f>
        <v>#REF!</v>
      </c>
      <c r="P49" s="85" t="e">
        <f t="shared" si="6"/>
        <v>#REF!</v>
      </c>
    </row>
    <row r="50" spans="2:16" ht="20.100000000000001" customHeight="1">
      <c r="B50" s="83">
        <v>44775</v>
      </c>
      <c r="C50" s="4" t="s">
        <v>39</v>
      </c>
      <c r="D50" s="4" t="s">
        <v>40</v>
      </c>
      <c r="E50" s="84">
        <v>916.97</v>
      </c>
      <c r="F50" s="85">
        <v>1025</v>
      </c>
      <c r="G50" s="71">
        <f t="shared" si="4"/>
        <v>0.11781192405422203</v>
      </c>
      <c r="H50" s="86" t="str" cm="1">
        <f t="array" ref="H50">IFERROR(_xlfn.IFS(AND(G50&gt;12%,G50&lt;20%),0.5%,G50&gt;20%,1.5%,G50&lt;12%,"")*F50,"")</f>
        <v/>
      </c>
      <c r="I50" s="85">
        <f t="shared" si="5"/>
        <v>108.02999999999997</v>
      </c>
      <c r="J50" s="4">
        <f t="shared" si="2"/>
        <v>2</v>
      </c>
      <c r="K50" s="15"/>
      <c r="L50" s="15"/>
      <c r="M50" s="15"/>
      <c r="N50" s="15"/>
      <c r="O50" s="15"/>
      <c r="P50" s="15"/>
    </row>
    <row r="51" spans="2:16" ht="20.100000000000001" customHeight="1">
      <c r="B51" s="83">
        <v>44776</v>
      </c>
      <c r="C51" s="4" t="s">
        <v>37</v>
      </c>
      <c r="D51" s="4" t="s">
        <v>38</v>
      </c>
      <c r="E51" s="84">
        <v>726.12</v>
      </c>
      <c r="F51" s="85">
        <v>838</v>
      </c>
      <c r="G51" s="71">
        <f t="shared" si="4"/>
        <v>0.1540792155566573</v>
      </c>
      <c r="H51" s="86" cm="1">
        <f t="array" ref="H51">IFERROR(_xlfn.IFS(AND(G51&gt;12%,G51&lt;20%),0.5%,G51&gt;20%,1.5%,G51&lt;12%,"")*F51,"")</f>
        <v>4.1900000000000004</v>
      </c>
      <c r="I51" s="85">
        <f t="shared" si="5"/>
        <v>111.88</v>
      </c>
      <c r="J51" s="4">
        <f t="shared" si="2"/>
        <v>3</v>
      </c>
      <c r="K51" s="15"/>
      <c r="L51" s="15"/>
      <c r="M51" s="15"/>
      <c r="N51" s="15"/>
      <c r="O51" s="15"/>
      <c r="P51" s="15"/>
    </row>
    <row r="52" spans="2:16" ht="20.100000000000001" customHeight="1">
      <c r="B52" s="83">
        <v>44776</v>
      </c>
      <c r="C52" s="4" t="s">
        <v>39</v>
      </c>
      <c r="D52" s="4" t="s">
        <v>40</v>
      </c>
      <c r="E52" s="84">
        <v>1461.44</v>
      </c>
      <c r="F52" s="85">
        <v>1599.5</v>
      </c>
      <c r="G52" s="71">
        <f t="shared" si="4"/>
        <v>9.4468469454784279E-2</v>
      </c>
      <c r="H52" s="86" t="str" cm="1">
        <f t="array" ref="H52">IFERROR(_xlfn.IFS(AND(G52&gt;12%,G52&lt;20%),0.5%,G52&gt;20%,1.5%,G52&lt;12%,"")*F52,"")</f>
        <v/>
      </c>
      <c r="I52" s="85">
        <f t="shared" si="5"/>
        <v>138.05999999999995</v>
      </c>
      <c r="J52" s="4">
        <f t="shared" si="2"/>
        <v>3</v>
      </c>
      <c r="K52" s="15"/>
      <c r="L52" s="15"/>
      <c r="M52" s="15"/>
      <c r="N52" s="15"/>
      <c r="O52" s="15"/>
      <c r="P52" s="15"/>
    </row>
    <row r="53" spans="2:16" ht="20.100000000000001" customHeight="1">
      <c r="B53" s="83">
        <v>44777</v>
      </c>
      <c r="C53" s="4" t="s">
        <v>37</v>
      </c>
      <c r="D53" s="4" t="s">
        <v>40</v>
      </c>
      <c r="E53" s="84">
        <v>1176.26</v>
      </c>
      <c r="F53" s="85">
        <v>1263.25</v>
      </c>
      <c r="G53" s="71">
        <f t="shared" si="4"/>
        <v>7.3954737898083767E-2</v>
      </c>
      <c r="H53" s="86" t="str" cm="1">
        <f t="array" ref="H53">IFERROR(_xlfn.IFS(AND(G53&gt;12%,G53&lt;20%),0.5%,G53&gt;20%,1.5%,G53&lt;12%,"")*F53,"")</f>
        <v/>
      </c>
      <c r="I53" s="85">
        <f t="shared" si="5"/>
        <v>86.990000000000009</v>
      </c>
      <c r="J53" s="4">
        <f t="shared" si="2"/>
        <v>4</v>
      </c>
      <c r="K53" s="15"/>
      <c r="L53" s="15"/>
      <c r="M53" s="15"/>
      <c r="N53" s="15"/>
      <c r="O53" s="15"/>
      <c r="P53" s="15"/>
    </row>
    <row r="54" spans="2:16" ht="20.100000000000001" customHeight="1">
      <c r="B54" s="83">
        <v>44777</v>
      </c>
      <c r="C54" s="4" t="s">
        <v>39</v>
      </c>
      <c r="D54" s="4" t="s">
        <v>38</v>
      </c>
      <c r="E54" s="84">
        <v>825.12</v>
      </c>
      <c r="F54" s="85">
        <v>1004</v>
      </c>
      <c r="G54" s="71">
        <f t="shared" si="4"/>
        <v>0.2167927089393058</v>
      </c>
      <c r="H54" s="86" cm="1">
        <f t="array" ref="H54">IFERROR(_xlfn.IFS(AND(G54&gt;12%,G54&lt;20%),0.5%,G54&gt;20%,1.5%,G54&lt;12%,"")*F54,"")</f>
        <v>15.059999999999999</v>
      </c>
      <c r="I54" s="85">
        <f t="shared" si="5"/>
        <v>178.88</v>
      </c>
      <c r="J54" s="4">
        <f t="shared" si="2"/>
        <v>4</v>
      </c>
      <c r="K54" s="15"/>
      <c r="L54" s="15"/>
      <c r="M54" s="15"/>
      <c r="N54" s="15"/>
      <c r="O54" s="15"/>
      <c r="P54" s="15"/>
    </row>
    <row r="55" spans="2:16" ht="20.100000000000001" customHeight="1">
      <c r="B55" s="83">
        <v>44778</v>
      </c>
      <c r="C55" s="4" t="s">
        <v>37</v>
      </c>
      <c r="D55" s="4" t="s">
        <v>38</v>
      </c>
      <c r="E55" s="84">
        <v>1034.97</v>
      </c>
      <c r="F55" s="85">
        <v>1091</v>
      </c>
      <c r="G55" s="71">
        <f t="shared" si="4"/>
        <v>5.413683488410289E-2</v>
      </c>
      <c r="H55" s="86" t="str" cm="1">
        <f t="array" ref="H55">IFERROR(_xlfn.IFS(AND(G55&gt;12%,G55&lt;20%),0.5%,G55&gt;20%,1.5%,G55&lt;12%,"")*F55,"")</f>
        <v/>
      </c>
      <c r="I55" s="85">
        <f t="shared" si="5"/>
        <v>56.029999999999973</v>
      </c>
      <c r="J55" s="4">
        <f t="shared" si="2"/>
        <v>5</v>
      </c>
      <c r="K55" s="15"/>
      <c r="L55" s="15"/>
      <c r="M55" s="15"/>
      <c r="N55" s="15"/>
      <c r="O55" s="15"/>
      <c r="P55" s="15"/>
    </row>
    <row r="56" spans="2:16" ht="20.100000000000001" customHeight="1">
      <c r="B56" s="83">
        <v>44778</v>
      </c>
      <c r="C56" s="4" t="s">
        <v>39</v>
      </c>
      <c r="D56" s="4" t="s">
        <v>40</v>
      </c>
      <c r="E56" s="84">
        <v>939.94</v>
      </c>
      <c r="F56" s="85">
        <v>1045</v>
      </c>
      <c r="G56" s="71">
        <f t="shared" si="4"/>
        <v>0.11177309189948288</v>
      </c>
      <c r="H56" s="86" t="str" cm="1">
        <f t="array" ref="H56">IFERROR(_xlfn.IFS(AND(G56&gt;12%,G56&lt;20%),0.5%,G56&gt;20%,1.5%,G56&lt;12%,"")*F56,"")</f>
        <v/>
      </c>
      <c r="I56" s="85">
        <f t="shared" si="5"/>
        <v>105.05999999999995</v>
      </c>
      <c r="J56" s="4">
        <f t="shared" si="2"/>
        <v>5</v>
      </c>
      <c r="K56" s="15"/>
      <c r="L56" s="15"/>
      <c r="M56" s="15"/>
      <c r="N56" s="15"/>
      <c r="O56" s="15"/>
      <c r="P56" s="15"/>
    </row>
    <row r="57" spans="2:16" ht="20.100000000000001" customHeight="1">
      <c r="B57" s="83">
        <v>44781</v>
      </c>
      <c r="C57" s="4" t="s">
        <v>37</v>
      </c>
      <c r="D57" s="4" t="s">
        <v>40</v>
      </c>
      <c r="E57" s="84">
        <v>1429.63</v>
      </c>
      <c r="F57" s="85">
        <v>1570.75</v>
      </c>
      <c r="G57" s="71">
        <f t="shared" si="4"/>
        <v>9.8710855256255031E-2</v>
      </c>
      <c r="H57" s="86" t="str" cm="1">
        <f t="array" ref="H57">IFERROR(_xlfn.IFS(AND(G57&gt;12%,G57&lt;20%),0.5%,G57&gt;20%,1.5%,G57&lt;12%,"")*F57,"")</f>
        <v/>
      </c>
      <c r="I57" s="85">
        <f t="shared" si="5"/>
        <v>141.11999999999989</v>
      </c>
      <c r="J57" s="4">
        <f t="shared" si="2"/>
        <v>1</v>
      </c>
      <c r="K57" s="15"/>
      <c r="L57" s="15"/>
      <c r="M57" s="15"/>
      <c r="N57" s="15"/>
      <c r="O57" s="15"/>
      <c r="P57" s="15"/>
    </row>
    <row r="58" spans="2:16" ht="20.100000000000001" customHeight="1">
      <c r="B58" s="83">
        <v>44781</v>
      </c>
      <c r="C58" s="4" t="s">
        <v>39</v>
      </c>
      <c r="D58" s="4" t="s">
        <v>38</v>
      </c>
      <c r="E58" s="84">
        <v>1009.06</v>
      </c>
      <c r="F58" s="85">
        <v>1189</v>
      </c>
      <c r="G58" s="71">
        <f t="shared" si="4"/>
        <v>0.17832438110716911</v>
      </c>
      <c r="H58" s="86" cm="1">
        <f t="array" ref="H58">IFERROR(_xlfn.IFS(AND(G58&gt;12%,G58&lt;20%),0.5%,G58&gt;20%,1.5%,G58&lt;12%,"")*F58,"")</f>
        <v>5.9450000000000003</v>
      </c>
      <c r="I58" s="85">
        <f t="shared" si="5"/>
        <v>179.94000000000005</v>
      </c>
      <c r="J58" s="4">
        <f t="shared" si="2"/>
        <v>1</v>
      </c>
      <c r="K58" s="15"/>
      <c r="L58" s="15"/>
      <c r="M58" s="15"/>
      <c r="N58" s="15"/>
      <c r="O58" s="15"/>
      <c r="P58" s="15"/>
    </row>
    <row r="59" spans="2:16" ht="20.100000000000001" customHeight="1">
      <c r="B59" s="83">
        <v>44782</v>
      </c>
      <c r="C59" s="4" t="s">
        <v>37</v>
      </c>
      <c r="D59" s="4" t="s">
        <v>38</v>
      </c>
      <c r="E59" s="84">
        <v>974.45</v>
      </c>
      <c r="F59" s="85">
        <v>1152.5</v>
      </c>
      <c r="G59" s="71">
        <f t="shared" si="4"/>
        <v>0.18271845656524188</v>
      </c>
      <c r="H59" s="86" cm="1">
        <f t="array" ref="H59">IFERROR(_xlfn.IFS(AND(G59&gt;12%,G59&lt;20%),0.5%,G59&gt;20%,1.5%,G59&lt;12%,"")*F59,"")</f>
        <v>5.7625000000000002</v>
      </c>
      <c r="I59" s="85">
        <f t="shared" si="5"/>
        <v>178.04999999999995</v>
      </c>
      <c r="J59" s="4">
        <f t="shared" si="2"/>
        <v>2</v>
      </c>
      <c r="K59" s="15"/>
      <c r="L59" s="15"/>
      <c r="M59" s="15"/>
      <c r="N59" s="15"/>
      <c r="O59" s="15"/>
      <c r="P59" s="15"/>
    </row>
    <row r="60" spans="2:16" ht="20.100000000000001" customHeight="1">
      <c r="B60" s="83">
        <v>44782</v>
      </c>
      <c r="C60" s="4" t="s">
        <v>39</v>
      </c>
      <c r="D60" s="4" t="s">
        <v>40</v>
      </c>
      <c r="E60" s="84">
        <v>1511.87</v>
      </c>
      <c r="F60" s="85">
        <v>1688.75</v>
      </c>
      <c r="G60" s="71">
        <f t="shared" si="4"/>
        <v>0.11699418600805633</v>
      </c>
      <c r="H60" s="86" t="str" cm="1">
        <f t="array" ref="H60">IFERROR(_xlfn.IFS(AND(G60&gt;12%,G60&lt;20%),0.5%,G60&gt;20%,1.5%,G60&lt;12%,"")*F60,"")</f>
        <v/>
      </c>
      <c r="I60" s="85">
        <f t="shared" si="5"/>
        <v>176.88000000000011</v>
      </c>
      <c r="J60" s="4">
        <f t="shared" si="2"/>
        <v>2</v>
      </c>
      <c r="K60" s="15"/>
      <c r="L60" s="15"/>
      <c r="M60" s="15"/>
      <c r="N60" s="15"/>
      <c r="O60" s="15"/>
      <c r="P60" s="15"/>
    </row>
    <row r="61" spans="2:16" ht="20.100000000000001" customHeight="1">
      <c r="B61" s="83">
        <v>44783</v>
      </c>
      <c r="C61" s="4" t="s">
        <v>37</v>
      </c>
      <c r="D61" s="4" t="s">
        <v>38</v>
      </c>
      <c r="E61" s="84">
        <v>1103.76</v>
      </c>
      <c r="F61" s="85">
        <v>1256.75</v>
      </c>
      <c r="G61" s="71">
        <f t="shared" si="4"/>
        <v>0.13860803073131842</v>
      </c>
      <c r="H61" s="86" cm="1">
        <f t="array" ref="H61">IFERROR(_xlfn.IFS(AND(G61&gt;12%,G61&lt;20%),0.5%,G61&gt;20%,1.5%,G61&lt;12%,"")*F61,"")</f>
        <v>6.2837500000000004</v>
      </c>
      <c r="I61" s="85">
        <f t="shared" si="5"/>
        <v>152.99</v>
      </c>
      <c r="J61" s="4">
        <f t="shared" si="2"/>
        <v>3</v>
      </c>
      <c r="K61" s="15"/>
      <c r="L61" s="15"/>
      <c r="M61" s="15"/>
      <c r="N61" s="15"/>
      <c r="O61" s="15"/>
      <c r="P61" s="15"/>
    </row>
    <row r="62" spans="2:16" ht="20.100000000000001" customHeight="1">
      <c r="B62" s="83">
        <v>44783</v>
      </c>
      <c r="C62" s="4" t="s">
        <v>39</v>
      </c>
      <c r="D62" s="4" t="s">
        <v>40</v>
      </c>
      <c r="E62" s="84">
        <v>809.07</v>
      </c>
      <c r="F62" s="85">
        <v>930</v>
      </c>
      <c r="G62" s="71">
        <f t="shared" si="4"/>
        <v>0.149467907597612</v>
      </c>
      <c r="H62" s="86" cm="1">
        <f t="array" ref="H62">IFERROR(_xlfn.IFS(AND(G62&gt;12%,G62&lt;20%),0.5%,G62&gt;20%,1.5%,G62&lt;12%,"")*F62,"")</f>
        <v>4.6500000000000004</v>
      </c>
      <c r="I62" s="85">
        <f t="shared" si="5"/>
        <v>120.92999999999995</v>
      </c>
      <c r="J62" s="4">
        <f t="shared" si="2"/>
        <v>3</v>
      </c>
      <c r="K62" s="15"/>
      <c r="L62" s="15"/>
      <c r="M62" s="15"/>
      <c r="N62" s="15"/>
      <c r="O62" s="15"/>
      <c r="P62" s="15"/>
    </row>
    <row r="63" spans="2:16" ht="20.100000000000001" customHeight="1">
      <c r="B63" s="83">
        <v>44784</v>
      </c>
      <c r="C63" s="4" t="s">
        <v>37</v>
      </c>
      <c r="D63" s="4" t="s">
        <v>38</v>
      </c>
      <c r="E63" s="84">
        <v>1438.4</v>
      </c>
      <c r="F63" s="85">
        <v>1560.5</v>
      </c>
      <c r="G63" s="71">
        <f t="shared" si="4"/>
        <v>8.4885984427141195E-2</v>
      </c>
      <c r="H63" s="86" t="str" cm="1">
        <f t="array" ref="H63">IFERROR(_xlfn.IFS(AND(G63&gt;12%,G63&lt;20%),0.5%,G63&gt;20%,1.5%,G63&lt;12%,"")*F63,"")</f>
        <v/>
      </c>
      <c r="I63" s="85">
        <f t="shared" si="5"/>
        <v>122.09999999999991</v>
      </c>
      <c r="J63" s="4">
        <f t="shared" si="2"/>
        <v>4</v>
      </c>
      <c r="K63" s="15"/>
      <c r="L63" s="15"/>
      <c r="M63" s="15"/>
      <c r="N63" s="15"/>
      <c r="O63" s="15"/>
      <c r="P63" s="15"/>
    </row>
    <row r="64" spans="2:16" ht="20.100000000000001" customHeight="1">
      <c r="B64" s="83">
        <v>44784</v>
      </c>
      <c r="C64" s="4" t="s">
        <v>39</v>
      </c>
      <c r="D64" s="4" t="s">
        <v>40</v>
      </c>
      <c r="E64" s="84">
        <v>1472.96</v>
      </c>
      <c r="F64" s="85">
        <v>1637</v>
      </c>
      <c r="G64" s="71">
        <f t="shared" si="4"/>
        <v>0.11136758635672385</v>
      </c>
      <c r="H64" s="86" t="str" cm="1">
        <f t="array" ref="H64">IFERROR(_xlfn.IFS(AND(G64&gt;12%,G64&lt;20%),0.5%,G64&gt;20%,1.5%,G64&lt;12%,"")*F64,"")</f>
        <v/>
      </c>
      <c r="I64" s="85">
        <f t="shared" si="5"/>
        <v>164.03999999999996</v>
      </c>
      <c r="J64" s="4">
        <f t="shared" si="2"/>
        <v>4</v>
      </c>
      <c r="K64" s="15"/>
      <c r="L64" s="15"/>
      <c r="M64" s="15"/>
      <c r="N64" s="15"/>
      <c r="O64" s="15"/>
      <c r="P64" s="15"/>
    </row>
    <row r="65" spans="2:10" ht="20.100000000000001" customHeight="1">
      <c r="B65" s="83">
        <v>44785</v>
      </c>
      <c r="C65" s="4" t="s">
        <v>37</v>
      </c>
      <c r="D65" s="4" t="s">
        <v>40</v>
      </c>
      <c r="E65" s="84">
        <v>1556.29</v>
      </c>
      <c r="F65" s="85">
        <v>1742.25</v>
      </c>
      <c r="G65" s="71">
        <f t="shared" si="4"/>
        <v>0.11948929826703251</v>
      </c>
      <c r="H65" s="86" t="str" cm="1">
        <f t="array" ref="H65">IFERROR(_xlfn.IFS(AND(G65&gt;12%,G65&lt;20%),0.5%,G65&gt;20%,1.5%,G65&lt;12%,"")*F65,"")</f>
        <v/>
      </c>
      <c r="I65" s="85">
        <f t="shared" si="5"/>
        <v>185.96000000000004</v>
      </c>
      <c r="J65" s="4">
        <f t="shared" si="2"/>
        <v>5</v>
      </c>
    </row>
    <row r="66" spans="2:10" ht="20.100000000000001" customHeight="1">
      <c r="B66" s="83">
        <v>44785</v>
      </c>
      <c r="C66" s="4" t="s">
        <v>39</v>
      </c>
      <c r="D66" s="4" t="s">
        <v>38</v>
      </c>
      <c r="E66" s="84">
        <v>960.13</v>
      </c>
      <c r="F66" s="85">
        <v>1088.25</v>
      </c>
      <c r="G66" s="71">
        <f t="shared" si="4"/>
        <v>0.13344026329767844</v>
      </c>
      <c r="H66" s="86" cm="1">
        <f t="array" ref="H66">IFERROR(_xlfn.IFS(AND(G66&gt;12%,G66&lt;20%),0.5%,G66&gt;20%,1.5%,G66&lt;12%,"")*F66,"")</f>
        <v>5.4412500000000001</v>
      </c>
      <c r="I66" s="85">
        <f t="shared" si="5"/>
        <v>128.12</v>
      </c>
      <c r="J66" s="4">
        <f t="shared" si="2"/>
        <v>5</v>
      </c>
    </row>
    <row r="67" spans="2:10" ht="20.100000000000001" customHeight="1">
      <c r="B67" s="83">
        <v>44788</v>
      </c>
      <c r="C67" s="4" t="s">
        <v>37</v>
      </c>
      <c r="D67" s="4" t="s">
        <v>38</v>
      </c>
      <c r="E67" s="84">
        <v>1520.43</v>
      </c>
      <c r="F67" s="85">
        <v>1594.5</v>
      </c>
      <c r="G67" s="71">
        <f t="shared" si="4"/>
        <v>4.8716481521674744E-2</v>
      </c>
      <c r="H67" s="86" t="str" cm="1">
        <f t="array" ref="H67">IFERROR(_xlfn.IFS(AND(G67&gt;12%,G67&lt;20%),0.5%,G67&gt;20%,1.5%,G67&lt;12%,"")*F67,"")</f>
        <v/>
      </c>
      <c r="I67" s="85">
        <f t="shared" si="5"/>
        <v>74.069999999999936</v>
      </c>
      <c r="J67" s="4">
        <f t="shared" si="2"/>
        <v>1</v>
      </c>
    </row>
    <row r="68" spans="2:10" ht="20.100000000000001" customHeight="1">
      <c r="B68" s="83">
        <v>44788</v>
      </c>
      <c r="C68" s="4" t="s">
        <v>39</v>
      </c>
      <c r="D68" s="4" t="s">
        <v>40</v>
      </c>
      <c r="E68" s="84">
        <v>1195.05</v>
      </c>
      <c r="F68" s="85">
        <v>1263</v>
      </c>
      <c r="G68" s="71">
        <f t="shared" si="4"/>
        <v>5.6859545625706075E-2</v>
      </c>
      <c r="H68" s="86" t="str" cm="1">
        <f t="array" ref="H68">IFERROR(_xlfn.IFS(AND(G68&gt;12%,G68&lt;20%),0.5%,G68&gt;20%,1.5%,G68&lt;12%,"")*F68,"")</f>
        <v/>
      </c>
      <c r="I68" s="85">
        <f t="shared" si="5"/>
        <v>67.950000000000045</v>
      </c>
      <c r="J68" s="4">
        <f t="shared" si="2"/>
        <v>1</v>
      </c>
    </row>
    <row r="69" spans="2:10" ht="20.100000000000001" customHeight="1">
      <c r="B69" s="83">
        <v>44789</v>
      </c>
      <c r="C69" s="4" t="s">
        <v>37</v>
      </c>
      <c r="D69" s="4" t="s">
        <v>38</v>
      </c>
      <c r="E69" s="84">
        <v>1357.83</v>
      </c>
      <c r="F69" s="85">
        <v>1518.75</v>
      </c>
      <c r="G69" s="71">
        <f t="shared" ref="G69:G92" si="7">(F69-E69)/E69</f>
        <v>0.11851262676476443</v>
      </c>
      <c r="H69" s="86" t="str" cm="1">
        <f t="array" ref="H69">IFERROR(_xlfn.IFS(AND(G69&gt;12%,G69&lt;20%),0.5%,G69&gt;20%,1.5%,G69&lt;12%,"")*F69,"")</f>
        <v/>
      </c>
      <c r="I69" s="85">
        <f t="shared" ref="I69:I92" si="8">F69-E69</f>
        <v>160.92000000000007</v>
      </c>
      <c r="J69" s="4">
        <f t="shared" si="2"/>
        <v>2</v>
      </c>
    </row>
    <row r="70" spans="2:10" ht="20.100000000000001" customHeight="1">
      <c r="B70" s="83">
        <v>44789</v>
      </c>
      <c r="C70" s="4" t="s">
        <v>39</v>
      </c>
      <c r="D70" s="4" t="s">
        <v>40</v>
      </c>
      <c r="E70" s="84">
        <v>1440.38</v>
      </c>
      <c r="F70" s="85">
        <v>1498.5</v>
      </c>
      <c r="G70" s="71">
        <f t="shared" si="7"/>
        <v>4.0350463072244748E-2</v>
      </c>
      <c r="H70" s="86" t="str" cm="1">
        <f t="array" ref="H70">IFERROR(_xlfn.IFS(AND(G70&gt;12%,G70&lt;20%),0.5%,G70&gt;20%,1.5%,G70&lt;12%,"")*F70,"")</f>
        <v/>
      </c>
      <c r="I70" s="85">
        <f t="shared" si="8"/>
        <v>58.119999999999891</v>
      </c>
      <c r="J70" s="4">
        <f t="shared" ref="J70:J92" si="9">WEEKDAY(B70,11)</f>
        <v>2</v>
      </c>
    </row>
    <row r="71" spans="2:10" ht="20.100000000000001" customHeight="1">
      <c r="B71" s="83">
        <v>44790</v>
      </c>
      <c r="C71" s="4" t="s">
        <v>37</v>
      </c>
      <c r="D71" s="4" t="s">
        <v>38</v>
      </c>
      <c r="E71" s="84">
        <v>801.34</v>
      </c>
      <c r="F71" s="85">
        <v>913.25</v>
      </c>
      <c r="G71" s="71">
        <f t="shared" si="7"/>
        <v>0.13965358025307606</v>
      </c>
      <c r="H71" s="86" cm="1">
        <f t="array" ref="H71">IFERROR(_xlfn.IFS(AND(G71&gt;12%,G71&lt;20%),0.5%,G71&gt;20%,1.5%,G71&lt;12%,"")*F71,"")</f>
        <v>4.5662500000000001</v>
      </c>
      <c r="I71" s="85">
        <f t="shared" si="8"/>
        <v>111.90999999999997</v>
      </c>
      <c r="J71" s="4">
        <f t="shared" si="9"/>
        <v>3</v>
      </c>
    </row>
    <row r="72" spans="2:10" ht="20.100000000000001" customHeight="1">
      <c r="B72" s="83">
        <v>44790</v>
      </c>
      <c r="C72" s="4" t="s">
        <v>39</v>
      </c>
      <c r="D72" s="4" t="s">
        <v>40</v>
      </c>
      <c r="E72" s="84">
        <v>1001.99</v>
      </c>
      <c r="F72" s="85">
        <v>1097</v>
      </c>
      <c r="G72" s="71">
        <f t="shared" si="7"/>
        <v>9.4821305601852299E-2</v>
      </c>
      <c r="H72" s="86" t="str" cm="1">
        <f t="array" ref="H72">IFERROR(_xlfn.IFS(AND(G72&gt;12%,G72&lt;20%),0.5%,G72&gt;20%,1.5%,G72&lt;12%,"")*F72,"")</f>
        <v/>
      </c>
      <c r="I72" s="85">
        <f t="shared" si="8"/>
        <v>95.009999999999991</v>
      </c>
      <c r="J72" s="4">
        <f t="shared" si="9"/>
        <v>3</v>
      </c>
    </row>
    <row r="73" spans="2:10" ht="20.100000000000001" customHeight="1">
      <c r="B73" s="83">
        <v>44791</v>
      </c>
      <c r="C73" s="4" t="s">
        <v>37</v>
      </c>
      <c r="D73" s="4" t="s">
        <v>40</v>
      </c>
      <c r="E73" s="84">
        <v>1121.8599999999999</v>
      </c>
      <c r="F73" s="85">
        <v>1191.75</v>
      </c>
      <c r="G73" s="71">
        <f t="shared" si="7"/>
        <v>6.2298325994330939E-2</v>
      </c>
      <c r="H73" s="86" t="str" cm="1">
        <f t="array" ref="H73">IFERROR(_xlfn.IFS(AND(G73&gt;12%,G73&lt;20%),0.5%,G73&gt;20%,1.5%,G73&lt;12%,"")*F73,"")</f>
        <v/>
      </c>
      <c r="I73" s="85">
        <f t="shared" si="8"/>
        <v>69.8900000000001</v>
      </c>
      <c r="J73" s="4">
        <f t="shared" si="9"/>
        <v>4</v>
      </c>
    </row>
    <row r="74" spans="2:10" ht="20.100000000000001" customHeight="1">
      <c r="B74" s="83">
        <v>44791</v>
      </c>
      <c r="C74" s="4" t="s">
        <v>39</v>
      </c>
      <c r="D74" s="4" t="s">
        <v>38</v>
      </c>
      <c r="E74" s="84">
        <v>776.22</v>
      </c>
      <c r="F74" s="85">
        <v>961.25</v>
      </c>
      <c r="G74" s="71">
        <f t="shared" si="7"/>
        <v>0.2383731416351034</v>
      </c>
      <c r="H74" s="86" cm="1">
        <f t="array" ref="H74">IFERROR(_xlfn.IFS(AND(G74&gt;12%,G74&lt;20%),0.5%,G74&gt;20%,1.5%,G74&lt;12%,"")*F74,"")</f>
        <v>14.418749999999999</v>
      </c>
      <c r="I74" s="85">
        <f t="shared" si="8"/>
        <v>185.02999999999997</v>
      </c>
      <c r="J74" s="4">
        <f t="shared" si="9"/>
        <v>4</v>
      </c>
    </row>
    <row r="75" spans="2:10" ht="20.100000000000001" customHeight="1">
      <c r="B75" s="83">
        <v>44792</v>
      </c>
      <c r="C75" s="4" t="s">
        <v>37</v>
      </c>
      <c r="D75" s="4" t="s">
        <v>38</v>
      </c>
      <c r="E75" s="84">
        <v>779.66</v>
      </c>
      <c r="F75" s="85">
        <v>900.75</v>
      </c>
      <c r="G75" s="71">
        <f t="shared" si="7"/>
        <v>0.15531128953646467</v>
      </c>
      <c r="H75" s="86" cm="1">
        <f t="array" ref="H75">IFERROR(_xlfn.IFS(AND(G75&gt;12%,G75&lt;20%),0.5%,G75&gt;20%,1.5%,G75&lt;12%,"")*F75,"")</f>
        <v>4.5037500000000001</v>
      </c>
      <c r="I75" s="85">
        <f t="shared" si="8"/>
        <v>121.09000000000003</v>
      </c>
      <c r="J75" s="4">
        <f t="shared" si="9"/>
        <v>5</v>
      </c>
    </row>
    <row r="76" spans="2:10" ht="20.100000000000001" customHeight="1">
      <c r="B76" s="83">
        <v>44792</v>
      </c>
      <c r="C76" s="4" t="s">
        <v>39</v>
      </c>
      <c r="D76" s="4" t="s">
        <v>40</v>
      </c>
      <c r="E76" s="84">
        <v>850.14</v>
      </c>
      <c r="F76" s="85">
        <v>932.25</v>
      </c>
      <c r="G76" s="71">
        <f t="shared" si="7"/>
        <v>9.6584092031900645E-2</v>
      </c>
      <c r="H76" s="86" t="str" cm="1">
        <f t="array" ref="H76">IFERROR(_xlfn.IFS(AND(G76&gt;12%,G76&lt;20%),0.5%,G76&gt;20%,1.5%,G76&lt;12%,"")*F76,"")</f>
        <v/>
      </c>
      <c r="I76" s="85">
        <f t="shared" si="8"/>
        <v>82.110000000000014</v>
      </c>
      <c r="J76" s="4">
        <f t="shared" si="9"/>
        <v>5</v>
      </c>
    </row>
    <row r="77" spans="2:10" ht="20.100000000000001" customHeight="1">
      <c r="B77" s="83">
        <v>44795</v>
      </c>
      <c r="C77" s="4" t="s">
        <v>37</v>
      </c>
      <c r="D77" s="4" t="s">
        <v>40</v>
      </c>
      <c r="E77" s="84">
        <v>896.25</v>
      </c>
      <c r="F77" s="85">
        <v>1008.25</v>
      </c>
      <c r="G77" s="71">
        <f t="shared" si="7"/>
        <v>0.12496513249651325</v>
      </c>
      <c r="H77" s="86" cm="1">
        <f t="array" ref="H77">IFERROR(_xlfn.IFS(AND(G77&gt;12%,G77&lt;20%),0.5%,G77&gt;20%,1.5%,G77&lt;12%,"")*F77,"")</f>
        <v>5.0412499999999998</v>
      </c>
      <c r="I77" s="85">
        <f t="shared" si="8"/>
        <v>112</v>
      </c>
      <c r="J77" s="4">
        <f t="shared" si="9"/>
        <v>1</v>
      </c>
    </row>
    <row r="78" spans="2:10" ht="20.100000000000001" customHeight="1">
      <c r="B78" s="83">
        <v>44795</v>
      </c>
      <c r="C78" s="4" t="s">
        <v>39</v>
      </c>
      <c r="D78" s="4" t="s">
        <v>38</v>
      </c>
      <c r="E78" s="84">
        <v>1051</v>
      </c>
      <c r="F78" s="85">
        <v>1133</v>
      </c>
      <c r="G78" s="71">
        <f t="shared" si="7"/>
        <v>7.8020932445290195E-2</v>
      </c>
      <c r="H78" s="86" t="str" cm="1">
        <f t="array" ref="H78">IFERROR(_xlfn.IFS(AND(G78&gt;12%,G78&lt;20%),0.5%,G78&gt;20%,1.5%,G78&lt;12%,"")*F78,"")</f>
        <v/>
      </c>
      <c r="I78" s="85">
        <f t="shared" si="8"/>
        <v>82</v>
      </c>
      <c r="J78" s="4">
        <f t="shared" si="9"/>
        <v>1</v>
      </c>
    </row>
    <row r="79" spans="2:10" ht="20.100000000000001" customHeight="1">
      <c r="B79" s="83">
        <v>44796</v>
      </c>
      <c r="C79" s="4" t="s">
        <v>37</v>
      </c>
      <c r="D79" s="4" t="s">
        <v>38</v>
      </c>
      <c r="E79" s="84">
        <v>1385.5</v>
      </c>
      <c r="F79" s="85">
        <v>1504.5</v>
      </c>
      <c r="G79" s="71">
        <f t="shared" si="7"/>
        <v>8.5889570552147243E-2</v>
      </c>
      <c r="H79" s="86" t="str" cm="1">
        <f t="array" ref="H79">IFERROR(_xlfn.IFS(AND(G79&gt;12%,G79&lt;20%),0.5%,G79&gt;20%,1.5%,G79&lt;12%,"")*F79,"")</f>
        <v/>
      </c>
      <c r="I79" s="85">
        <f t="shared" si="8"/>
        <v>119</v>
      </c>
      <c r="J79" s="4">
        <f t="shared" si="9"/>
        <v>2</v>
      </c>
    </row>
    <row r="80" spans="2:10" ht="20.100000000000001" customHeight="1">
      <c r="B80" s="83">
        <v>44796</v>
      </c>
      <c r="C80" s="4" t="s">
        <v>39</v>
      </c>
      <c r="D80" s="4" t="s">
        <v>40</v>
      </c>
      <c r="E80" s="84">
        <v>1075.76</v>
      </c>
      <c r="F80" s="85">
        <v>1262.75</v>
      </c>
      <c r="G80" s="71">
        <f t="shared" si="7"/>
        <v>0.17382129843087679</v>
      </c>
      <c r="H80" s="86" cm="1">
        <f t="array" ref="H80">IFERROR(_xlfn.IFS(AND(G80&gt;12%,G80&lt;20%),0.5%,G80&gt;20%,1.5%,G80&lt;12%,"")*F80,"")</f>
        <v>6.3137499999999998</v>
      </c>
      <c r="I80" s="85">
        <f t="shared" si="8"/>
        <v>186.99</v>
      </c>
      <c r="J80" s="4">
        <f t="shared" si="9"/>
        <v>2</v>
      </c>
    </row>
    <row r="81" spans="2:10" ht="20.100000000000001" customHeight="1">
      <c r="B81" s="83">
        <v>44797</v>
      </c>
      <c r="C81" s="4" t="s">
        <v>37</v>
      </c>
      <c r="D81" s="4" t="s">
        <v>40</v>
      </c>
      <c r="E81" s="84">
        <v>896.05</v>
      </c>
      <c r="F81" s="85">
        <v>957</v>
      </c>
      <c r="G81" s="71">
        <f t="shared" si="7"/>
        <v>6.8020757770213769E-2</v>
      </c>
      <c r="H81" s="86" t="str" cm="1">
        <f t="array" ref="H81">IFERROR(_xlfn.IFS(AND(G81&gt;12%,G81&lt;20%),0.5%,G81&gt;20%,1.5%,G81&lt;12%,"")*F81,"")</f>
        <v/>
      </c>
      <c r="I81" s="85">
        <f t="shared" si="8"/>
        <v>60.950000000000045</v>
      </c>
      <c r="J81" s="4">
        <f t="shared" si="9"/>
        <v>3</v>
      </c>
    </row>
    <row r="82" spans="2:10" ht="20.100000000000001" customHeight="1">
      <c r="B82" s="83">
        <v>44797</v>
      </c>
      <c r="C82" s="4" t="s">
        <v>39</v>
      </c>
      <c r="D82" s="4" t="s">
        <v>38</v>
      </c>
      <c r="E82" s="84">
        <v>843.34</v>
      </c>
      <c r="F82" s="85">
        <v>1039.25</v>
      </c>
      <c r="G82" s="71">
        <f t="shared" si="7"/>
        <v>0.23230251144259725</v>
      </c>
      <c r="H82" s="86" cm="1">
        <f t="array" ref="H82">IFERROR(_xlfn.IFS(AND(G82&gt;12%,G82&lt;20%),0.5%,G82&gt;20%,1.5%,G82&lt;12%,"")*F82,"")</f>
        <v>15.588749999999999</v>
      </c>
      <c r="I82" s="85">
        <f t="shared" si="8"/>
        <v>195.90999999999997</v>
      </c>
      <c r="J82" s="4">
        <f t="shared" si="9"/>
        <v>3</v>
      </c>
    </row>
    <row r="83" spans="2:10" ht="20.100000000000001" customHeight="1">
      <c r="B83" s="83">
        <v>44798</v>
      </c>
      <c r="C83" s="4" t="s">
        <v>37</v>
      </c>
      <c r="D83" s="4" t="s">
        <v>38</v>
      </c>
      <c r="E83" s="84">
        <v>1211.6600000000001</v>
      </c>
      <c r="F83" s="85">
        <v>1325.75</v>
      </c>
      <c r="G83" s="71">
        <f t="shared" si="7"/>
        <v>9.4160077909644549E-2</v>
      </c>
      <c r="H83" s="86" t="str" cm="1">
        <f t="array" ref="H83">IFERROR(_xlfn.IFS(AND(G83&gt;12%,G83&lt;20%),0.5%,G83&gt;20%,1.5%,G83&lt;12%,"")*F83,"")</f>
        <v/>
      </c>
      <c r="I83" s="85">
        <f t="shared" si="8"/>
        <v>114.08999999999992</v>
      </c>
      <c r="J83" s="4">
        <f t="shared" si="9"/>
        <v>4</v>
      </c>
    </row>
    <row r="84" spans="2:10" ht="20.100000000000001" customHeight="1">
      <c r="B84" s="83">
        <v>44798</v>
      </c>
      <c r="C84" s="4" t="s">
        <v>39</v>
      </c>
      <c r="D84" s="4" t="s">
        <v>40</v>
      </c>
      <c r="E84" s="84">
        <v>1357.2</v>
      </c>
      <c r="F84" s="85">
        <v>1463.25</v>
      </c>
      <c r="G84" s="71">
        <f t="shared" si="7"/>
        <v>7.8138815207780696E-2</v>
      </c>
      <c r="H84" s="86" t="str" cm="1">
        <f t="array" ref="H84">IFERROR(_xlfn.IFS(AND(G84&gt;12%,G84&lt;20%),0.5%,G84&gt;20%,1.5%,G84&lt;12%,"")*F84,"")</f>
        <v/>
      </c>
      <c r="I84" s="85">
        <f t="shared" si="8"/>
        <v>106.04999999999995</v>
      </c>
      <c r="J84" s="4">
        <f t="shared" si="9"/>
        <v>4</v>
      </c>
    </row>
    <row r="85" spans="2:10" ht="20.100000000000001" customHeight="1">
      <c r="B85" s="83">
        <v>44799</v>
      </c>
      <c r="C85" s="4" t="s">
        <v>37</v>
      </c>
      <c r="D85" s="4" t="s">
        <v>38</v>
      </c>
      <c r="E85" s="84">
        <v>940.87</v>
      </c>
      <c r="F85" s="85">
        <v>1027.75</v>
      </c>
      <c r="G85" s="71">
        <f t="shared" si="7"/>
        <v>9.2340068234718922E-2</v>
      </c>
      <c r="H85" s="86" t="str" cm="1">
        <f t="array" ref="H85">IFERROR(_xlfn.IFS(AND(G85&gt;12%,G85&lt;20%),0.5%,G85&gt;20%,1.5%,G85&lt;12%,"")*F85,"")</f>
        <v/>
      </c>
      <c r="I85" s="85">
        <f t="shared" si="8"/>
        <v>86.88</v>
      </c>
      <c r="J85" s="4">
        <f t="shared" si="9"/>
        <v>5</v>
      </c>
    </row>
    <row r="86" spans="2:10" ht="20.100000000000001" customHeight="1">
      <c r="B86" s="83">
        <v>44799</v>
      </c>
      <c r="C86" s="4" t="s">
        <v>39</v>
      </c>
      <c r="D86" s="4" t="s">
        <v>40</v>
      </c>
      <c r="E86" s="84">
        <v>1274.05</v>
      </c>
      <c r="F86" s="85">
        <v>1455</v>
      </c>
      <c r="G86" s="71">
        <f t="shared" si="7"/>
        <v>0.14202739295946004</v>
      </c>
      <c r="H86" s="86" cm="1">
        <f t="array" ref="H86">IFERROR(_xlfn.IFS(AND(G86&gt;12%,G86&lt;20%),0.5%,G86&gt;20%,1.5%,G86&lt;12%,"")*F86,"")</f>
        <v>7.2750000000000004</v>
      </c>
      <c r="I86" s="85">
        <f t="shared" si="8"/>
        <v>180.95000000000005</v>
      </c>
      <c r="J86" s="4">
        <f t="shared" si="9"/>
        <v>5</v>
      </c>
    </row>
    <row r="87" spans="2:10" ht="20.100000000000001" customHeight="1">
      <c r="B87" s="83">
        <v>44802</v>
      </c>
      <c r="C87" s="4" t="s">
        <v>37</v>
      </c>
      <c r="D87" s="4" t="s">
        <v>38</v>
      </c>
      <c r="E87" s="84">
        <v>1179.06</v>
      </c>
      <c r="F87" s="85">
        <v>1376</v>
      </c>
      <c r="G87" s="71">
        <f t="shared" si="7"/>
        <v>0.16703136396790669</v>
      </c>
      <c r="H87" s="86" cm="1">
        <f t="array" ref="H87">IFERROR(_xlfn.IFS(AND(G87&gt;12%,G87&lt;20%),0.5%,G87&gt;20%,1.5%,G87&lt;12%,"")*F87,"")</f>
        <v>6.88</v>
      </c>
      <c r="I87" s="85">
        <f t="shared" si="8"/>
        <v>196.94000000000005</v>
      </c>
      <c r="J87" s="4">
        <f t="shared" si="9"/>
        <v>1</v>
      </c>
    </row>
    <row r="88" spans="2:10" ht="20.100000000000001" customHeight="1">
      <c r="B88" s="83">
        <v>44802</v>
      </c>
      <c r="C88" s="4" t="s">
        <v>39</v>
      </c>
      <c r="D88" s="4" t="s">
        <v>40</v>
      </c>
      <c r="E88" s="84">
        <v>774.2</v>
      </c>
      <c r="F88" s="85">
        <v>946.25</v>
      </c>
      <c r="G88" s="71">
        <f t="shared" si="7"/>
        <v>0.22222939808834918</v>
      </c>
      <c r="H88" s="86" cm="1">
        <f t="array" ref="H88">IFERROR(_xlfn.IFS(AND(G88&gt;12%,G88&lt;20%),0.5%,G88&gt;20%,1.5%,G88&lt;12%,"")*F88,"")</f>
        <v>14.19375</v>
      </c>
      <c r="I88" s="85">
        <f t="shared" si="8"/>
        <v>172.04999999999995</v>
      </c>
      <c r="J88" s="4">
        <f t="shared" si="9"/>
        <v>1</v>
      </c>
    </row>
    <row r="89" spans="2:10" ht="20.100000000000001" customHeight="1">
      <c r="B89" s="83">
        <v>44803</v>
      </c>
      <c r="C89" s="4" t="s">
        <v>37</v>
      </c>
      <c r="D89" s="4" t="s">
        <v>40</v>
      </c>
      <c r="E89" s="84">
        <v>1350.48</v>
      </c>
      <c r="F89" s="85">
        <v>1509.5</v>
      </c>
      <c r="G89" s="71">
        <f t="shared" si="7"/>
        <v>0.11775072566791066</v>
      </c>
      <c r="H89" s="86" t="str" cm="1">
        <f t="array" ref="H89">IFERROR(_xlfn.IFS(AND(G89&gt;12%,G89&lt;20%),0.5%,G89&gt;20%,1.5%,G89&lt;12%,"")*F89,"")</f>
        <v/>
      </c>
      <c r="I89" s="85">
        <f t="shared" si="8"/>
        <v>159.01999999999998</v>
      </c>
      <c r="J89" s="4">
        <f t="shared" si="9"/>
        <v>2</v>
      </c>
    </row>
    <row r="90" spans="2:10" ht="20.100000000000001" customHeight="1">
      <c r="B90" s="83">
        <v>44803</v>
      </c>
      <c r="C90" s="4" t="s">
        <v>39</v>
      </c>
      <c r="D90" s="4" t="s">
        <v>38</v>
      </c>
      <c r="E90" s="84">
        <v>1053.3699999999999</v>
      </c>
      <c r="F90" s="85">
        <v>1136.25</v>
      </c>
      <c r="G90" s="71">
        <f t="shared" si="7"/>
        <v>7.8680805415001484E-2</v>
      </c>
      <c r="H90" s="86" t="str" cm="1">
        <f t="array" ref="H90">IFERROR(_xlfn.IFS(AND(G90&gt;12%,G90&lt;20%),0.5%,G90&gt;20%,1.5%,G90&lt;12%,"")*F90,"")</f>
        <v/>
      </c>
      <c r="I90" s="85">
        <f t="shared" si="8"/>
        <v>82.880000000000109</v>
      </c>
      <c r="J90" s="4">
        <f t="shared" si="9"/>
        <v>2</v>
      </c>
    </row>
    <row r="91" spans="2:10" ht="20.100000000000001" customHeight="1">
      <c r="B91" s="83">
        <v>44804</v>
      </c>
      <c r="C91" s="4" t="s">
        <v>37</v>
      </c>
      <c r="D91" s="4" t="s">
        <v>38</v>
      </c>
      <c r="E91" s="84">
        <v>1161.92</v>
      </c>
      <c r="F91" s="85">
        <v>1237</v>
      </c>
      <c r="G91" s="71">
        <f t="shared" si="7"/>
        <v>6.4617185348388811E-2</v>
      </c>
      <c r="H91" s="86" t="str" cm="1">
        <f t="array" ref="H91">IFERROR(_xlfn.IFS(AND(G91&gt;12%,G91&lt;20%),0.5%,G91&gt;20%,1.5%,G91&lt;12%,"")*F91,"")</f>
        <v/>
      </c>
      <c r="I91" s="85">
        <f t="shared" si="8"/>
        <v>75.079999999999927</v>
      </c>
      <c r="J91" s="4">
        <f t="shared" si="9"/>
        <v>3</v>
      </c>
    </row>
    <row r="92" spans="2:10" ht="20.100000000000001" customHeight="1">
      <c r="B92" s="83">
        <v>44804</v>
      </c>
      <c r="C92" s="4" t="s">
        <v>39</v>
      </c>
      <c r="D92" s="4" t="s">
        <v>40</v>
      </c>
      <c r="E92" s="84">
        <v>951.93</v>
      </c>
      <c r="F92" s="85">
        <v>1136</v>
      </c>
      <c r="G92" s="71">
        <f t="shared" si="7"/>
        <v>0.19336505835513121</v>
      </c>
      <c r="H92" s="86" cm="1">
        <f t="array" ref="H92">IFERROR(_xlfn.IFS(AND(G92&gt;12%,G92&lt;20%),0.5%,G92&gt;20%,1.5%,G92&lt;12%,"")*F92,"")</f>
        <v>5.68</v>
      </c>
      <c r="I92" s="85">
        <f t="shared" si="8"/>
        <v>184.07000000000005</v>
      </c>
      <c r="J92" s="4">
        <f t="shared" si="9"/>
        <v>3</v>
      </c>
    </row>
    <row r="93" spans="2:10" ht="20.100000000000001" customHeight="1">
      <c r="B93" s="15"/>
      <c r="C93" s="15"/>
      <c r="D93" s="93"/>
      <c r="E93" s="15"/>
      <c r="F93" s="15"/>
      <c r="G93" s="15"/>
      <c r="H93" s="15"/>
      <c r="I93" s="15"/>
      <c r="J93" s="15"/>
    </row>
    <row r="94" spans="2:10" ht="20.100000000000001" customHeight="1">
      <c r="B94" s="15"/>
      <c r="C94" s="15"/>
      <c r="D94" s="93"/>
      <c r="E94" s="15"/>
      <c r="F94" s="15"/>
      <c r="G94" s="15"/>
      <c r="H94" s="15"/>
      <c r="I94" s="15"/>
      <c r="J94" s="15"/>
    </row>
    <row r="95" spans="2:10" ht="20.100000000000001" customHeight="1">
      <c r="B95" s="15"/>
      <c r="C95" s="15"/>
      <c r="D95" s="93"/>
      <c r="E95" s="15"/>
      <c r="F95" s="15"/>
      <c r="G95" s="15"/>
      <c r="H95" s="15"/>
      <c r="I95" s="15"/>
      <c r="J95" s="15"/>
    </row>
    <row r="96" spans="2:10" ht="20.100000000000001" customHeight="1">
      <c r="B96" s="15"/>
      <c r="C96" s="15"/>
      <c r="D96" s="93"/>
      <c r="E96" s="15"/>
      <c r="F96" s="15"/>
      <c r="G96" s="15"/>
      <c r="H96" s="15"/>
      <c r="I96" s="15"/>
      <c r="J96" s="15"/>
    </row>
    <row r="97" spans="4:4" ht="20.100000000000001" customHeight="1">
      <c r="D97" s="93"/>
    </row>
    <row r="98" spans="4:4" ht="20.100000000000001" customHeight="1">
      <c r="D98" s="93"/>
    </row>
    <row r="99" spans="4:4" ht="20.100000000000001" customHeight="1">
      <c r="D99" s="93"/>
    </row>
    <row r="100" spans="4:4" ht="20.100000000000001" customHeight="1">
      <c r="D100" s="93"/>
    </row>
    <row r="101" spans="4:4" ht="20.100000000000001" customHeight="1">
      <c r="D101" s="93"/>
    </row>
    <row r="102" spans="4:4" ht="20.100000000000001" customHeight="1">
      <c r="D102" s="93"/>
    </row>
    <row r="103" spans="4:4" ht="20.100000000000001" customHeight="1">
      <c r="D103" s="93"/>
    </row>
    <row r="104" spans="4:4" ht="20.100000000000001" customHeight="1">
      <c r="D104" s="93"/>
    </row>
    <row r="105" spans="4:4" ht="20.100000000000001" customHeight="1">
      <c r="D105" s="93"/>
    </row>
  </sheetData>
  <mergeCells count="6">
    <mergeCell ref="B2:J2"/>
    <mergeCell ref="P27:P28"/>
    <mergeCell ref="N21:O21"/>
    <mergeCell ref="M21:M22"/>
    <mergeCell ref="M27:M28"/>
    <mergeCell ref="N27:O27"/>
  </mergeCells>
  <conditionalFormatting sqref="M34:M38 P34:P38">
    <cfRule type="top10" dxfId="1" priority="2" rank="1"/>
  </conditionalFormatting>
  <conditionalFormatting sqref="M45:M49 P45:P49">
    <cfRule type="top10" dxfId="0" priority="1" rank="1"/>
  </conditionalFormatting>
  <pageMargins left="0.7" right="0.7" top="0.75" bottom="0.75" header="0.3" footer="0.3"/>
  <pageSetup scale="28" orientation="landscape" horizont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Rafi</dc:creator>
  <cp:keywords/>
  <dc:description/>
  <cp:lastModifiedBy/>
  <cp:revision/>
  <dcterms:created xsi:type="dcterms:W3CDTF">2015-06-05T18:17:20Z</dcterms:created>
  <dcterms:modified xsi:type="dcterms:W3CDTF">2025-10-02T10:51:05Z</dcterms:modified>
  <cp:category/>
  <cp:contentStatus/>
</cp:coreProperties>
</file>